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JulesWalkden\Public First Dropbox\Policy and Research Team\Polling\Client Tables\09 - Omnibus (September)\Tables\"/>
    </mc:Choice>
  </mc:AlternateContent>
  <xr:revisionPtr revIDLastSave="0" documentId="13_ncr:1_{790833C5-FF86-4D6E-9622-04882EBCA46A}"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73" l="1"/>
  <c r="B19" i="72"/>
  <c r="B19" i="71"/>
  <c r="B19" i="70"/>
  <c r="B19" i="69"/>
  <c r="B19" i="68"/>
  <c r="B19" i="67"/>
  <c r="B19" i="66"/>
  <c r="B19" i="65"/>
  <c r="B19" i="64"/>
  <c r="B18" i="63"/>
  <c r="B18" i="62"/>
  <c r="B18" i="61"/>
  <c r="B18" i="60"/>
  <c r="B18" i="59"/>
  <c r="B18" i="58"/>
  <c r="B17" i="57"/>
  <c r="B16" i="56"/>
  <c r="B16" i="55"/>
  <c r="B17" i="54"/>
  <c r="B17" i="53"/>
  <c r="B17" i="52"/>
  <c r="B17" i="51"/>
  <c r="B17" i="50"/>
  <c r="B17" i="49"/>
  <c r="B17" i="48"/>
  <c r="B17" i="47"/>
  <c r="B17" i="46"/>
  <c r="B17" i="45"/>
  <c r="B17" i="44"/>
  <c r="B17" i="43"/>
  <c r="B17" i="42"/>
  <c r="B17" i="41"/>
  <c r="B17" i="40"/>
  <c r="B17" i="39"/>
  <c r="B17" i="38"/>
  <c r="B17" i="37"/>
  <c r="B17" i="36"/>
  <c r="B17" i="35"/>
  <c r="B17" i="34"/>
  <c r="B17" i="33"/>
  <c r="B17" i="32"/>
  <c r="B17" i="31"/>
  <c r="B17" i="30"/>
  <c r="B17" i="29"/>
  <c r="B17" i="28"/>
  <c r="B17" i="27"/>
  <c r="B17" i="26"/>
  <c r="B17" i="25"/>
  <c r="B21" i="24"/>
  <c r="B30" i="23"/>
  <c r="B30" i="22"/>
  <c r="B44" i="21"/>
  <c r="B44" i="20"/>
  <c r="B21" i="19"/>
  <c r="B21" i="18"/>
  <c r="B21" i="17"/>
  <c r="B21" i="16"/>
  <c r="B24" i="15"/>
  <c r="B21" i="14"/>
  <c r="B21" i="13"/>
  <c r="B29" i="12"/>
  <c r="B27" i="11"/>
  <c r="B27" i="10"/>
  <c r="B21" i="9"/>
  <c r="B16" i="8"/>
  <c r="B20" i="7"/>
  <c r="B17" i="6"/>
  <c r="B21" i="5"/>
  <c r="B16" i="4"/>
  <c r="E78" i="2"/>
  <c r="D78" i="2"/>
  <c r="E77" i="2"/>
  <c r="D77" i="2"/>
  <c r="E76" i="2"/>
  <c r="D76" i="2"/>
  <c r="E75" i="2"/>
  <c r="D75" i="2"/>
  <c r="E74" i="2"/>
  <c r="D74" i="2"/>
  <c r="E73" i="2"/>
  <c r="D73" i="2"/>
  <c r="E72" i="2"/>
  <c r="D72" i="2"/>
  <c r="E71" i="2"/>
  <c r="D71" i="2"/>
  <c r="E70" i="2"/>
  <c r="D70" i="2"/>
  <c r="D69" i="2"/>
  <c r="E68" i="2"/>
  <c r="D68" i="2"/>
  <c r="E67" i="2"/>
  <c r="D67" i="2"/>
  <c r="E66" i="2"/>
  <c r="D66" i="2"/>
  <c r="E65" i="2"/>
  <c r="D65" i="2"/>
  <c r="E64" i="2"/>
  <c r="D64"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D30" i="2"/>
  <c r="E29" i="2"/>
  <c r="D29" i="2"/>
  <c r="E28" i="2"/>
  <c r="D28" i="2"/>
  <c r="E27" i="2"/>
  <c r="D27" i="2"/>
  <c r="E26" i="2"/>
  <c r="D26" i="2"/>
  <c r="E25" i="2"/>
  <c r="D25" i="2"/>
  <c r="E24" i="2"/>
  <c r="D24" i="2"/>
  <c r="E23" i="2"/>
  <c r="D23" i="2"/>
  <c r="E22" i="2"/>
  <c r="D22"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<sst xmlns="http://schemas.openxmlformats.org/spreadsheetml/2006/main" count="4539" uniqueCount="307">
  <si>
    <t>Public First Omnibus (Conservative voters)</t>
  </si>
  <si>
    <t>Fieldwork:</t>
  </si>
  <si>
    <t>12th Sep - 17th Sep 2025</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</si>
  <si>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</si>
  <si>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</si>
  <si>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</si>
  <si>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</si>
  <si>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</si>
  <si>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</si>
  <si>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</si>
  <si>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</si>
  <si>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</si>
  <si>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</si>
  <si>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</si>
  <si>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</si>
  <si>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</si>
  <si>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</si>
  <si>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</si>
  <si>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</si>
  <si>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</si>
  <si>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</si>
  <si>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</si>
  <si>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</si>
  <si>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</si>
  <si>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</si>
  <si>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</si>
  <si>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</si>
  <si>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</si>
  <si>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</si>
  <si>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</si>
  <si>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</si>
  <si>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</si>
  <si>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</si>
  <si>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</si>
  <si>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</si>
  <si>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</si>
  <si>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</si>
  <si>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</si>
  <si>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</si>
  <si>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</si>
  <si>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</si>
  <si>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</si>
  <si>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</si>
  <si>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Green Party</t>
  </si>
  <si>
    <t>Labour Party</t>
  </si>
  <si>
    <t>Reform UK</t>
  </si>
  <si>
    <t>Conservative Party</t>
  </si>
  <si>
    <t>Liberal Democrats</t>
  </si>
  <si>
    <t>Labour</t>
  </si>
  <si>
    <t>Conservative</t>
  </si>
  <si>
    <t>The Green Party</t>
  </si>
  <si>
    <t>I have never been a Conservative voter</t>
  </si>
  <si>
    <t>I used to be a Conservative voter, but not anymore</t>
  </si>
  <si>
    <t>I am currently a Conservative voter</t>
  </si>
  <si>
    <t>Gender</t>
  </si>
  <si>
    <t>Age</t>
  </si>
  <si>
    <t>Social Grade</t>
  </si>
  <si>
    <t>Region</t>
  </si>
  <si>
    <t>2024</t>
  </si>
  <si>
    <t>Vote Intention</t>
  </si>
  <si>
    <t>Conservative Voter?</t>
  </si>
  <si>
    <t>Yes</t>
  </si>
  <si>
    <t>No</t>
  </si>
  <si>
    <t>Can’t remember / not sure</t>
  </si>
  <si>
    <t xml:space="preserve"> Have you ever voted for the Conservative Party in a UK general election?</t>
  </si>
  <si>
    <t>BASE: All Respondents</t>
  </si>
  <si>
    <t>Fieldwork: 12th Sep - 17th Sep 2025</t>
  </si>
  <si>
    <t>Data weighted by interlocking age &amp; gender, region and social grade to Nationally Representative Proportions</t>
  </si>
  <si>
    <t>Other / Independent</t>
  </si>
  <si>
    <t>N/A - My vote regularly changes</t>
  </si>
  <si>
    <t>N/A - I normally don’t vote</t>
  </si>
  <si>
    <t xml:space="preserve"> Which of the following parties would you say you normally vote for in general elections, if any?</t>
  </si>
  <si>
    <t>Prefer not to say</t>
  </si>
  <si>
    <t xml:space="preserve"> Which of the following statements best describes you?</t>
  </si>
  <si>
    <t>Another party came closer to my values or political outlook</t>
  </si>
  <si>
    <t>Another party proposed policies on key issues which I preferred</t>
  </si>
  <si>
    <t>I disliked Rishi Sunak or other Conservative politicians</t>
  </si>
  <si>
    <t>I felt the Conservative Party was incompetent in government</t>
  </si>
  <si>
    <t>I wanted a change after many years of Conservative government</t>
  </si>
  <si>
    <t>Don’t know</t>
  </si>
  <si>
    <t>N/A - I was too young to vote</t>
  </si>
  <si>
    <t xml:space="preserve"> Which of the following reasons best explains why you didn’t vote Conservative at the 2024 general election? Select oneThis was the most recent General Election in which Rishi Sunak was the leader of the Conservative Party, and Keir Starmer was the leader of the Labour Party.</t>
  </si>
  <si>
    <t>BASE: Didn't vote Conservative in 2024</t>
  </si>
  <si>
    <t xml:space="preserve"> Would you ever consider voting Conservative at a general election in the future?</t>
  </si>
  <si>
    <t>BASE: Not a Conservative voter currently</t>
  </si>
  <si>
    <t>They would need to rebuild trust and credibility</t>
  </si>
  <si>
    <t>They would need to show they could govern competently</t>
  </si>
  <si>
    <t>They would need to suggest better policies</t>
  </si>
  <si>
    <t>They would need to change their values and political outlook</t>
  </si>
  <si>
    <t>They would need to change leaders and key politicians</t>
  </si>
  <si>
    <t>Nothing would make me consider voting Conservative</t>
  </si>
  <si>
    <t>They would need to change how they communicate and campaign</t>
  </si>
  <si>
    <t>What would need to change for you to consider voting Conservative at a general election in the future? Select all that apply</t>
  </si>
  <si>
    <t>Managing the economy</t>
  </si>
  <si>
    <t>Managing crises effectively</t>
  </si>
  <si>
    <t>Showing strong leadership</t>
  </si>
  <si>
    <t>Foreign policy and international relations</t>
  </si>
  <si>
    <t>Handling health and the NHS</t>
  </si>
  <si>
    <t>Representing people like me</t>
  </si>
  <si>
    <t>Delivering on promises</t>
  </si>
  <si>
    <t>Handling education and schools</t>
  </si>
  <si>
    <t>Handling crime and policing</t>
  </si>
  <si>
    <t>Managing immigration and border control</t>
  </si>
  <si>
    <t>Communicating with voters</t>
  </si>
  <si>
    <t>Managing housing and infrastructure</t>
  </si>
  <si>
    <t>None of the above</t>
  </si>
  <si>
    <t>Thinking about the Conservative Party between 2010 and 2024, which of the following areas did they do well at during this time? Select all that apply This is the period from when David Cameron was first elected, to the most recent election in which Rishi Sunak lost.</t>
  </si>
  <si>
    <t>And thinking about the Conservative Party between 2010 and 2024, which of the following areas did they do badly at during this time? Select all that applyThis is the period from when David Cameron was first elected, to the most recent election in which Rishi Sunak lost.</t>
  </si>
  <si>
    <t>Cost of living</t>
  </si>
  <si>
    <t>Levels of immigration / border control</t>
  </si>
  <si>
    <t>Quality of the NHS</t>
  </si>
  <si>
    <t>State of the economy</t>
  </si>
  <si>
    <t>Levels of crime</t>
  </si>
  <si>
    <t>Level of taxation</t>
  </si>
  <si>
    <t>Availability of housing</t>
  </si>
  <si>
    <t>Threat of climate change</t>
  </si>
  <si>
    <t>Number of people on welfare</t>
  </si>
  <si>
    <t>Britain leaving the EU</t>
  </si>
  <si>
    <t>Threat of terrorism</t>
  </si>
  <si>
    <t>State of Britain’s Armed Forces</t>
  </si>
  <si>
    <t>Quality / cost of public transport</t>
  </si>
  <si>
    <t>Access to good pensions</t>
  </si>
  <si>
    <t>Quality of and access to schools / universities</t>
  </si>
  <si>
    <t>Which do you think are the most important issues facing the country at this time? Please select up to three.</t>
  </si>
  <si>
    <t>Very well</t>
  </si>
  <si>
    <t>Fairly well</t>
  </si>
  <si>
    <t>Neither well nor badly</t>
  </si>
  <si>
    <t>Fairly badly</t>
  </si>
  <si>
    <t>Very badly</t>
  </si>
  <si>
    <t xml:space="preserve">Total Very well + Fairly well </t>
  </si>
  <si>
    <t xml:space="preserve">Negative Total Fairly badly + Very badly </t>
  </si>
  <si>
    <t xml:space="preserve"> How well do you think Kemi Badenoch is performing so far as leader of the Conservative Party?</t>
  </si>
  <si>
    <t>Much more likely</t>
  </si>
  <si>
    <t>Somewhat more likely</t>
  </si>
  <si>
    <t>Neither more nor less likely</t>
  </si>
  <si>
    <t>Somewhat less likely</t>
  </si>
  <si>
    <t>Much less likely</t>
  </si>
  <si>
    <t xml:space="preserve">Total Much more likely + Somewhat more likely </t>
  </si>
  <si>
    <t xml:space="preserve">Negative Total Somewhat less likely + Much less likely </t>
  </si>
  <si>
    <t xml:space="preserve"> Would you be more or less likely to vote Conservative if Kemi Badenoch was replaced as leader of the Conservative Party?</t>
  </si>
  <si>
    <t>Kemi Badenoch</t>
  </si>
  <si>
    <t>Boris Johnson</t>
  </si>
  <si>
    <t>Robert Jenrick</t>
  </si>
  <si>
    <t>James Cleverly</t>
  </si>
  <si>
    <t>Mel Stride</t>
  </si>
  <si>
    <t>Suella Braverman</t>
  </si>
  <si>
    <t>Priti Patel</t>
  </si>
  <si>
    <t>Chris Philp</t>
  </si>
  <si>
    <t>Katie Lam</t>
  </si>
  <si>
    <t>N/A - I wouldn’t choose any of these politicians</t>
  </si>
  <si>
    <t xml:space="preserve"> If you were able to choose the leader of the Conservative Party from the following list, who would you choose?</t>
  </si>
  <si>
    <t xml:space="preserve"> Boris Johnson</t>
  </si>
  <si>
    <t xml:space="preserve"> Robert Jenrick</t>
  </si>
  <si>
    <t xml:space="preserve"> James Cleverly</t>
  </si>
  <si>
    <t>Grid Summary: Would you be more or less likely to vote Conservatives if the following politicians were leader?</t>
  </si>
  <si>
    <t>Would you be more or less likely to vote Conservatives if the following politicians were leader?: Boris Johnson</t>
  </si>
  <si>
    <t>Would you be more or less likely to vote Conservatives if the following politicians were leader?: Robert Jenrick</t>
  </si>
  <si>
    <t>Would you be more or less likely to vote Conservatives if the following politicians were leader?: James Cleverly</t>
  </si>
  <si>
    <t>Fairness</t>
  </si>
  <si>
    <t>Stability</t>
  </si>
  <si>
    <t>Equality</t>
  </si>
  <si>
    <t>Hard work</t>
  </si>
  <si>
    <t>Freedom</t>
  </si>
  <si>
    <t>Decency</t>
  </si>
  <si>
    <t>Patriotism</t>
  </si>
  <si>
    <t>Family</t>
  </si>
  <si>
    <t>Opportunity</t>
  </si>
  <si>
    <t>Tradition</t>
  </si>
  <si>
    <t>Morality</t>
  </si>
  <si>
    <t>Independence</t>
  </si>
  <si>
    <t>Don’t Know</t>
  </si>
  <si>
    <t>Co-operation</t>
  </si>
  <si>
    <t>Self-reliance</t>
  </si>
  <si>
    <t>Aspiration</t>
  </si>
  <si>
    <t>Ambition</t>
  </si>
  <si>
    <t>Entrepreneurship</t>
  </si>
  <si>
    <t>Conservation</t>
  </si>
  <si>
    <t>Creativity</t>
  </si>
  <si>
    <t>Moderation</t>
  </si>
  <si>
    <t>Modernity</t>
  </si>
  <si>
    <t>Internationalism</t>
  </si>
  <si>
    <t>Civility</t>
  </si>
  <si>
    <t>Charity</t>
  </si>
  <si>
    <t>Faith</t>
  </si>
  <si>
    <t>Individualism</t>
  </si>
  <si>
    <t>None of these</t>
  </si>
  <si>
    <t>Invention</t>
  </si>
  <si>
    <t>Frugality</t>
  </si>
  <si>
    <t>Anarchy</t>
  </si>
  <si>
    <t>Which of the following values should the Conservative Party primarily stand for? Select up to five</t>
  </si>
  <si>
    <t>Which of the following values actually the Conservative Party primarily stand for? Select up to five</t>
  </si>
  <si>
    <t>Old people</t>
  </si>
  <si>
    <t>People on low incomes</t>
  </si>
  <si>
    <t>Young people</t>
  </si>
  <si>
    <t>Small business owners</t>
  </si>
  <si>
    <t>Nurses</t>
  </si>
  <si>
    <t>People on middle incomes</t>
  </si>
  <si>
    <t>Parents</t>
  </si>
  <si>
    <t>Home owners</t>
  </si>
  <si>
    <t>Teachers</t>
  </si>
  <si>
    <t>Businesspeople</t>
  </si>
  <si>
    <t>Renters</t>
  </si>
  <si>
    <t>Students</t>
  </si>
  <si>
    <t>Welfare claimants</t>
  </si>
  <si>
    <t>People on high incomes</t>
  </si>
  <si>
    <t>Recent immigrants</t>
  </si>
  <si>
    <t>Don't Know</t>
  </si>
  <si>
    <t>Which of the following groups do you think the Conservative party should represent? Select all that apply</t>
  </si>
  <si>
    <t>And which of the following groups do you think the Conservative party actually represent? Select all that apply</t>
  </si>
  <si>
    <t>Strongly agree</t>
  </si>
  <si>
    <t>Somewhat agree</t>
  </si>
  <si>
    <t>Neither agree nor disagree</t>
  </si>
  <si>
    <t>Somewhat disagree</t>
  </si>
  <si>
    <t>Strongly disagree</t>
  </si>
  <si>
    <t xml:space="preserve">Total Strongly agree + Somewhat agree </t>
  </si>
  <si>
    <t xml:space="preserve">Negative Total Somewhat disagree + Strongly disagree </t>
  </si>
  <si>
    <t xml:space="preserve"> To what extent do you agree with the following statement? "The Conservative Party represents people like me."</t>
  </si>
  <si>
    <t xml:space="preserve"> Strong</t>
  </si>
  <si>
    <t xml:space="preserve"> Competent</t>
  </si>
  <si>
    <t xml:space="preserve"> Honest</t>
  </si>
  <si>
    <t xml:space="preserve"> Inspiring</t>
  </si>
  <si>
    <t xml:space="preserve"> Intelligent</t>
  </si>
  <si>
    <t xml:space="preserve"> Charismatic</t>
  </si>
  <si>
    <t xml:space="preserve"> Decisive</t>
  </si>
  <si>
    <t xml:space="preserve"> Trustworthy</t>
  </si>
  <si>
    <t xml:space="preserve"> Experienced</t>
  </si>
  <si>
    <t xml:space="preserve"> Pragmatic</t>
  </si>
  <si>
    <t xml:space="preserve"> Traditional</t>
  </si>
  <si>
    <t xml:space="preserve"> Modern</t>
  </si>
  <si>
    <t xml:space="preserve"> Ambitious</t>
  </si>
  <si>
    <t xml:space="preserve"> Uninspiring</t>
  </si>
  <si>
    <t>Keir Starmer</t>
  </si>
  <si>
    <t>Neither</t>
  </si>
  <si>
    <t>Grid Summary: For each of the following words, please say whether the word best describes Kemi Badenoch, Keir Starmer or neither.</t>
  </si>
  <si>
    <t>For each of the following words, please say whether the word best describes Kemi Badenoch, Keir Starmer or neither.: Strong</t>
  </si>
  <si>
    <t>For each of the following words, please say whether the word best describes Kemi Badenoch, Keir Starmer or neither.: Competent</t>
  </si>
  <si>
    <t>For each of the following words, please say whether the word best describes Kemi Badenoch, Keir Starmer or neither.: Honest</t>
  </si>
  <si>
    <t>For each of the following words, please say whether the word best describes Kemi Badenoch, Keir Starmer or neither.: Inspiring</t>
  </si>
  <si>
    <t>For each of the following words, please say whether the word best describes Kemi Badenoch, Keir Starmer or neither.: Intelligent</t>
  </si>
  <si>
    <t>For each of the following words, please say whether the word best describes Kemi Badenoch, Keir Starmer or neither.: Charismatic</t>
  </si>
  <si>
    <t>For each of the following words, please say whether the word best describes Kemi Badenoch, Keir Starmer or neither.: Decisive</t>
  </si>
  <si>
    <t>For each of the following words, please say whether the word best describes Kemi Badenoch, Keir Starmer or neither.: Trustworthy</t>
  </si>
  <si>
    <t>For each of the following words, please say whether the word best describes Kemi Badenoch, Keir Starmer or neither.: Experienced</t>
  </si>
  <si>
    <t>For each of the following words, please say whether the word best describes Kemi Badenoch, Keir Starmer or neither.: Pragmatic</t>
  </si>
  <si>
    <t>For each of the following words, please say whether the word best describes Kemi Badenoch, Keir Starmer or neither.: Traditional</t>
  </si>
  <si>
    <t>For each of the following words, please say whether the word best describes Kemi Badenoch, Keir Starmer or neither.: Modern</t>
  </si>
  <si>
    <t>For each of the following words, please say whether the word best describes Kemi Badenoch, Keir Starmer or neither.: Ambitious</t>
  </si>
  <si>
    <t>For each of the following words, please say whether the word best describes Kemi Badenoch, Keir Starmer or neither.: Uninspiring</t>
  </si>
  <si>
    <t>Nigel Farage</t>
  </si>
  <si>
    <t>Grid Summary: Now, for each of that same list, please say whether the word best describes Kemi Badenoch, Nigel Farage or neither.</t>
  </si>
  <si>
    <t>Now, for each of that same list, please say whether the word best describes Kemi Badenoch, Nigel Farage or neither.: Strong</t>
  </si>
  <si>
    <t>Now, for each of that same list, please say whether the word best describes Kemi Badenoch, Nigel Farage or neither.: Competent</t>
  </si>
  <si>
    <t>Now, for each of that same list, please say whether the word best describes Kemi Badenoch, Nigel Farage or neither.: Honest</t>
  </si>
  <si>
    <t>Now, for each of that same list, please say whether the word best describes Kemi Badenoch, Nigel Farage or neither.: Inspiring</t>
  </si>
  <si>
    <t>Now, for each of that same list, please say whether the word best describes Kemi Badenoch, Nigel Farage or neither.: Intelligent</t>
  </si>
  <si>
    <t>Now, for each of that same list, please say whether the word best describes Kemi Badenoch, Nigel Farage or neither.: Charismatic</t>
  </si>
  <si>
    <t>Now, for each of that same list, please say whether the word best describes Kemi Badenoch, Nigel Farage or neither.: Decisive</t>
  </si>
  <si>
    <t>Now, for each of that same list, please say whether the word best describes Kemi Badenoch, Nigel Farage or neither.: Trustworthy</t>
  </si>
  <si>
    <t>Now, for each of that same list, please say whether the word best describes Kemi Badenoch, Nigel Farage or neither.: Experienced</t>
  </si>
  <si>
    <t>Now, for each of that same list, please say whether the word best describes Kemi Badenoch, Nigel Farage or neither.: Pragmatic</t>
  </si>
  <si>
    <t>Now, for each of that same list, please say whether the word best describes Kemi Badenoch, Nigel Farage or neither.: Traditional</t>
  </si>
  <si>
    <t>Now, for each of that same list, please say whether the word best describes Kemi Badenoch, Nigel Farage or neither.: Modern</t>
  </si>
  <si>
    <t>Now, for each of that same list, please say whether the word best describes Kemi Badenoch, Nigel Farage or neither.: Ambitious</t>
  </si>
  <si>
    <t>Now, for each of that same list, please say whether the word best describes Kemi Badenoch, Nigel Farage or neither.: Uninspiring</t>
  </si>
  <si>
    <t>The Conservative Party needs a fresh face as leader, that we haven’t seen before</t>
  </si>
  <si>
    <t>The Conservative Party needs a leader we have seen before, and know what they’re like</t>
  </si>
  <si>
    <t xml:space="preserve"> Which of the following statements comes closest to your view?</t>
  </si>
  <si>
    <t>I’d prefer to vote for a newer Conservative politician</t>
  </si>
  <si>
    <t>I’d prefer to vote for a long-standing Conservative politician</t>
  </si>
  <si>
    <t>The Conservative party needs to be completely changed</t>
  </si>
  <si>
    <t>The Conservative party needs to be somewhat changed</t>
  </si>
  <si>
    <t>The Conservative party doesn’t need any change</t>
  </si>
  <si>
    <t xml:space="preserve"> Conservative</t>
  </si>
  <si>
    <t xml:space="preserve"> Labour</t>
  </si>
  <si>
    <t xml:space="preserve"> Liberal Democrats</t>
  </si>
  <si>
    <t xml:space="preserve"> Reform UK</t>
  </si>
  <si>
    <t xml:space="preserve"> The Green Party</t>
  </si>
  <si>
    <t>Completely trust</t>
  </si>
  <si>
    <t>Mostly trust</t>
  </si>
  <si>
    <t>Slightly trust</t>
  </si>
  <si>
    <t>Don’t trust at all</t>
  </si>
  <si>
    <t>Grid Summary: How much do you trust the following political parties?</t>
  </si>
  <si>
    <t>How much do you trust the following political parties?: Conservative</t>
  </si>
  <si>
    <t>How much do you trust the following political parties?: Labour</t>
  </si>
  <si>
    <t>How much do you trust the following political parties?: Liberal Democrats</t>
  </si>
  <si>
    <t>How much do you trust the following political parties?: Reform UK</t>
  </si>
  <si>
    <t>How much do you trust the following political parties?: The Green Party</t>
  </si>
  <si>
    <t xml:space="preserve"> Managing immigration and border control</t>
  </si>
  <si>
    <t xml:space="preserve"> Managing the economy</t>
  </si>
  <si>
    <t xml:space="preserve"> Handling crime and policing</t>
  </si>
  <si>
    <t xml:space="preserve"> Handling health and the NHS</t>
  </si>
  <si>
    <t xml:space="preserve"> Handling education and schools</t>
  </si>
  <si>
    <t xml:space="preserve"> Managing housing and infrastructure</t>
  </si>
  <si>
    <t xml:space="preserve"> Foreign policy and international relations</t>
  </si>
  <si>
    <t xml:space="preserve"> Making the UK attractive to businesses</t>
  </si>
  <si>
    <t xml:space="preserve"> Tackling climate change</t>
  </si>
  <si>
    <t>Grid Summary: Which of the following parties do you trust most when it comes to the following issues?</t>
  </si>
  <si>
    <t>Which of the following parties do you trust most when it comes to the following issues?: Managing immigration and border control</t>
  </si>
  <si>
    <t>Which of the following parties do you trust most when it comes to the following issues?: Managing the economy</t>
  </si>
  <si>
    <t>Which of the following parties do you trust most when it comes to the following issues?: Handling crime and policing</t>
  </si>
  <si>
    <t>Which of the following parties do you trust most when it comes to the following issues?: Handling health and the NHS</t>
  </si>
  <si>
    <t>Which of the following parties do you trust most when it comes to the following issues?: Handling education and schools</t>
  </si>
  <si>
    <t>Which of the following parties do you trust most when it comes to the following issues?: Managing housing and infrastructure</t>
  </si>
  <si>
    <t>Which of the following parties do you trust most when it comes to the following issues?: Foreign policy and international relations</t>
  </si>
  <si>
    <t>Which of the following parties do you trust most when it comes to the following issues?: Making the UK attractive to businesses</t>
  </si>
  <si>
    <t>Which of the following parties do you trust most when it comes to the following issues?: Tackling climate change</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</si>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</sst>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1.5546875" defaultRowHeight="14.4" x14ac:dyDescent="0.3"/>
  <sheetData>
    <row r="7" spans="6:12" ht="40.049999999999997" customHeight="1" x14ac:dyDescent="0.3">
      <c r="F7" s="25" t="s">
        <v>0</v>
      </c>
      <c r="G7" s="26"/>
      <c r="H7" s="26"/>
      <c r="I7" s="26"/>
      <c r="J7" s="26"/>
      <c r="K7" s="26"/>
      <c r="L7" s="26"/>
    </row>
    <row r="10" spans="6:12" ht="19.95" customHeight="1" x14ac:dyDescent="0.35">
      <c r="F10" s="2" t="s">
        <v>1</v>
      </c>
      <c r="K10" s="3" t="s">
        <v>2</v>
      </c>
    </row>
    <row r="11" spans="6:12" ht="19.95" customHeight="1" x14ac:dyDescent="0.35">
      <c r="F11" s="2" t="s">
        <v>3</v>
      </c>
      <c r="K11" s="3" t="s">
        <v>4</v>
      </c>
    </row>
    <row r="12" spans="6:12" ht="19.95" customHeight="1" x14ac:dyDescent="0.35">
      <c r="F12" s="2" t="s">
        <v>5</v>
      </c>
      <c r="K12" s="3" t="s">
        <v>6</v>
      </c>
    </row>
    <row r="13" spans="6:12" ht="19.95" customHeight="1" x14ac:dyDescent="0.35">
      <c r="F13" s="2" t="s">
        <v>7</v>
      </c>
      <c r="K13" s="3">
        <v>2011</v>
      </c>
    </row>
    <row r="14" spans="6:12" ht="18" x14ac:dyDescent="0.35">
      <c r="F14" s="2"/>
    </row>
    <row r="15" spans="6:12" ht="18" x14ac:dyDescent="0.35">
      <c r="F15" s="2"/>
    </row>
    <row r="16" spans="6:12" ht="18" x14ac:dyDescent="0.35">
      <c r="F16" s="2" t="s">
        <v>8</v>
      </c>
    </row>
    <row r="17" spans="6:13" ht="49.95" customHeight="1" x14ac:dyDescent="0.3">
      <c r="F17" s="27" t="s">
        <v>9</v>
      </c>
      <c r="G17" s="26"/>
      <c r="H17" s="26"/>
      <c r="I17" s="26"/>
      <c r="J17" s="26"/>
      <c r="K17" s="26"/>
      <c r="L17" s="26"/>
      <c r="M17" s="26"/>
    </row>
    <row r="19" spans="6:13" ht="30" customHeight="1" x14ac:dyDescent="0.3">
      <c r="F19" s="4" t="s">
        <v>10</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78"/>
  <sheetViews>
    <sheetView showGridLines="0" workbookViewId="0"/>
  </sheetViews>
  <sheetFormatPr defaultColWidth="11.5546875" defaultRowHeight="14.4" x14ac:dyDescent="0.3"/>
  <cols>
    <col min="4" max="4" width="100.6640625" customWidth="1"/>
    <col min="5" max="5" width="20.6640625" customWidth="1"/>
  </cols>
  <sheetData>
    <row r="2" spans="3:6" ht="40.049999999999997" customHeight="1" x14ac:dyDescent="0.3">
      <c r="D2" s="1" t="s">
        <v>11</v>
      </c>
    </row>
    <row r="6" spans="3:6" x14ac:dyDescent="0.3">
      <c r="D6" s="8" t="str">
        <f>HYPERLINK("#'Full Results'!A1", "Full Results")</f>
        <v>Full Results</v>
      </c>
    </row>
    <row r="8" spans="3:6" x14ac:dyDescent="0.3">
      <c r="D8" s="6" t="s">
        <v>12</v>
      </c>
      <c r="E8" s="6" t="s">
        <v>13</v>
      </c>
      <c r="F8" s="6" t="s">
        <v>14</v>
      </c>
    </row>
    <row r="9" spans="3:6" x14ac:dyDescent="0.3">
      <c r="C9">
        <v>1</v>
      </c>
      <c r="D9" s="8" t="str">
        <f>HYPERLINK("#'Table 1'!A1", " Have you ever voted for the Conservative Party in a UK general election?")</f>
        <v xml:space="preserve"> Have you ever voted for the Conservative Party in a UK general election?</v>
      </c>
      <c r="E9" s="14" t="str">
        <f>HYPERLINK("#'Full Results'!A11", "11")</f>
        <v>11</v>
      </c>
      <c r="F9" t="s">
        <v>65</v>
      </c>
    </row>
    <row r="10" spans="3:6" x14ac:dyDescent="0.3">
      <c r="C10">
        <v>2</v>
      </c>
      <c r="D10" s="8" t="str">
        <f>HYPERLINK("#'Table 2'!A1", " Which of the following parties would you say you normally vote for in general elections, if any?")</f>
        <v xml:space="preserve"> Which of the following parties would you say you normally vote for in general elections, if any?</v>
      </c>
      <c r="E10" s="14" t="str">
        <f>HYPERLINK("#'Full Results'!A17", "17")</f>
        <v>17</v>
      </c>
      <c r="F10" t="s">
        <v>65</v>
      </c>
    </row>
    <row r="11" spans="3:6" x14ac:dyDescent="0.3">
      <c r="C11">
        <v>3</v>
      </c>
      <c r="D11" s="8" t="str">
        <f>HYPERLINK("#'Table 3'!A1", " Which of the following statements best describes you?")</f>
        <v xml:space="preserve"> Which of the following statements best describes you?</v>
      </c>
      <c r="E11" s="14" t="str">
        <f>HYPERLINK("#'Full Results'!A28", "28")</f>
        <v>28</v>
      </c>
      <c r="F11" t="s">
        <v>65</v>
      </c>
    </row>
    <row r="12" spans="3:6" x14ac:dyDescent="0.3">
      <c r="C12">
        <v>4</v>
      </c>
      <c r="D12" s="8" t="str">
        <f>HYPERLINK("#'Table 4'!A1", " Which of the following reasons best explains why you didn’t vote Conservative at the 2024 general election? Select oneThis was the most recent General Election in which Rishi Sunak was the leader of the Conservative Party, and Keir Starmer was t...")</f>
        <v xml:space="preserve"> Which of the following reasons best explains why you didn’t vote Conservative at the 2024 general election? Select oneThis was the most recent General Election in which Rishi Sunak was the leader of the Conservative Party, and Keir Starmer was t...</v>
      </c>
      <c r="E12" s="14" t="str">
        <f>HYPERLINK("#'Full Results'!A35", "35")</f>
        <v>35</v>
      </c>
      <c r="F12" t="s">
        <v>82</v>
      </c>
    </row>
    <row r="13" spans="3:6" x14ac:dyDescent="0.3">
      <c r="C13">
        <v>5</v>
      </c>
      <c r="D13" s="8" t="str">
        <f>HYPERLINK("#'Table 5'!A1", " Would you ever consider voting Conservative at a general election in the future?")</f>
        <v xml:space="preserve"> Would you ever consider voting Conservative at a general election in the future?</v>
      </c>
      <c r="E13" s="14" t="str">
        <f>HYPERLINK("#'Full Results'!A45", "45")</f>
        <v>45</v>
      </c>
      <c r="F13" t="s">
        <v>84</v>
      </c>
    </row>
    <row r="14" spans="3:6" x14ac:dyDescent="0.3">
      <c r="C14">
        <v>6</v>
      </c>
      <c r="D14" s="8" t="str">
        <f>HYPERLINK("#'Table 6'!A1", "What would need to change for you to consider voting Conservative at a general election in the future? Select all that apply")</f>
        <v>What would need to change for you to consider voting Conservative at a general election in the future? Select all that apply</v>
      </c>
      <c r="E14" s="14" t="str">
        <f>HYPERLINK("#'Full Results'!A51", "51")</f>
        <v>51</v>
      </c>
      <c r="F14" t="s">
        <v>65</v>
      </c>
    </row>
    <row r="15" spans="3:6" x14ac:dyDescent="0.3">
      <c r="C15">
        <v>7</v>
      </c>
      <c r="D15" s="8" t="str">
        <f>HYPERLINK("#'Table 7'!A1", "Thinking about the Conservative Party between 2010 and 2024, which of the following areas did they do well at during this time? Select all that apply This is the period from when David Cameron was first elected, to the most recent election in whi...")</f>
        <v>Thinking about the Conservative Party between 2010 and 2024, which of the following areas did they do well at during this time? Select all that apply This is the period from when David Cameron was first elected, to the most recent election in whi...</v>
      </c>
      <c r="E15" s="14" t="str">
        <f>HYPERLINK("#'Full Results'!A62", "62")</f>
        <v>62</v>
      </c>
      <c r="F15" t="s">
        <v>65</v>
      </c>
    </row>
    <row r="16" spans="3:6" x14ac:dyDescent="0.3">
      <c r="C16">
        <v>8</v>
      </c>
      <c r="D16" s="8" t="str">
        <f>HYPERLINK("#'Table 8'!A1", "And thinking about the Conservative Party between 2010 and 2024, which of the following areas did they do badly at during this time? Select all that applyThis is the period from when David Cameron was first elected, to the most recent election in...")</f>
        <v>And thinking about the Conservative Party between 2010 and 2024, which of the following areas did they do badly at during this time? Select all that applyThis is the period from when David Cameron was first elected, to the most recent election in...</v>
      </c>
      <c r="E16" s="14" t="str">
        <f>HYPERLINK("#'Full Results'!A79", "79")</f>
        <v>79</v>
      </c>
      <c r="F16" t="s">
        <v>65</v>
      </c>
    </row>
    <row r="17" spans="3:6" x14ac:dyDescent="0.3">
      <c r="C17">
        <v>9</v>
      </c>
      <c r="D17" s="8" t="str">
        <f>HYPERLINK("#'Table 9'!A1", "Which do you think are the most important issues facing the country at this time? Please select up to three.")</f>
        <v>Which do you think are the most important issues facing the country at this time? Please select up to three.</v>
      </c>
      <c r="E17" s="14" t="str">
        <f>HYPERLINK("#'Full Results'!A96", "96")</f>
        <v>96</v>
      </c>
      <c r="F17" t="s">
        <v>65</v>
      </c>
    </row>
    <row r="18" spans="3:6" x14ac:dyDescent="0.3">
      <c r="C18">
        <v>10</v>
      </c>
      <c r="D18" s="8" t="str">
        <f>HYPERLINK("#'Table 10'!A1", " How well do you think Kemi Badenoch is performing so far as leader of the Conservative Party?")</f>
        <v xml:space="preserve"> How well do you think Kemi Badenoch is performing so far as leader of the Conservative Party?</v>
      </c>
      <c r="E18" s="14" t="str">
        <f>HYPERLINK("#'Full Results'!A115", "115")</f>
        <v>115</v>
      </c>
      <c r="F18" t="s">
        <v>65</v>
      </c>
    </row>
    <row r="19" spans="3:6" x14ac:dyDescent="0.3">
      <c r="C19">
        <v>11</v>
      </c>
      <c r="D19" s="8" t="str">
        <f>HYPERLINK("#'Table 11'!A1", " Would you be more or less likely to vote Conservative if Kemi Badenoch was replaced as leader of the Conservative Party?")</f>
        <v xml:space="preserve"> Would you be more or less likely to vote Conservative if Kemi Badenoch was replaced as leader of the Conservative Party?</v>
      </c>
      <c r="E19" s="14" t="str">
        <f>HYPERLINK("#'Full Results'!A126", "126")</f>
        <v>126</v>
      </c>
      <c r="F19" t="s">
        <v>65</v>
      </c>
    </row>
    <row r="20" spans="3:6" x14ac:dyDescent="0.3">
      <c r="C20">
        <v>12</v>
      </c>
      <c r="D20" s="8" t="str">
        <f>HYPERLINK("#'Table 12'!A1", " If you were able to choose the leader of the Conservative Party from the following list, who would you choose?")</f>
        <v xml:space="preserve"> If you were able to choose the leader of the Conservative Party from the following list, who would you choose?</v>
      </c>
      <c r="E20" s="14" t="str">
        <f>HYPERLINK("#'Full Results'!A137", "137")</f>
        <v>137</v>
      </c>
      <c r="F20" t="s">
        <v>65</v>
      </c>
    </row>
    <row r="21" spans="3:6" x14ac:dyDescent="0.3">
      <c r="C21">
        <v>13</v>
      </c>
      <c r="D21" s="8" t="str">
        <f>HYPERLINK("#'Table 13'!A1", "Grid Summary: Would you be more or less likely to vote Conservatives if the following politicians were leader?")</f>
        <v>Grid Summary: Would you be more or less likely to vote Conservatives if the following politicians were leader?</v>
      </c>
      <c r="E21" s="7"/>
      <c r="F21" t="s">
        <v>65</v>
      </c>
    </row>
    <row r="22" spans="3:6" x14ac:dyDescent="0.3">
      <c r="C22">
        <v>14</v>
      </c>
      <c r="D22" s="8" t="str">
        <f>HYPERLINK("#'Table 14'!A1", "Would you be more or less likely to vote Conservatives if the following politicians were leader?: Boris Johnson")</f>
        <v>Would you be more or less likely to vote Conservatives if the following politicians were leader?: Boris Johnson</v>
      </c>
      <c r="E22" s="14" t="str">
        <f>HYPERLINK("#'Full Results'!A151", "151")</f>
        <v>151</v>
      </c>
      <c r="F22" t="s">
        <v>65</v>
      </c>
    </row>
    <row r="23" spans="3:6" x14ac:dyDescent="0.3">
      <c r="C23">
        <v>15</v>
      </c>
      <c r="D23" s="8" t="str">
        <f>HYPERLINK("#'Table 15'!A1", "Would you be more or less likely to vote Conservatives if the following politicians were leader?: Robert Jenrick")</f>
        <v>Would you be more or less likely to vote Conservatives if the following politicians were leader?: Robert Jenrick</v>
      </c>
      <c r="E23" s="14" t="str">
        <f>HYPERLINK("#'Full Results'!A162", "162")</f>
        <v>162</v>
      </c>
      <c r="F23" t="s">
        <v>65</v>
      </c>
    </row>
    <row r="24" spans="3:6" x14ac:dyDescent="0.3">
      <c r="C24">
        <v>16</v>
      </c>
      <c r="D24" s="8" t="str">
        <f>HYPERLINK("#'Table 16'!A1", "Would you be more or less likely to vote Conservatives if the following politicians were leader?: James Cleverly")</f>
        <v>Would you be more or less likely to vote Conservatives if the following politicians were leader?: James Cleverly</v>
      </c>
      <c r="E24" s="14" t="str">
        <f>HYPERLINK("#'Full Results'!A173", "173")</f>
        <v>173</v>
      </c>
      <c r="F24" t="s">
        <v>65</v>
      </c>
    </row>
    <row r="25" spans="3:6" x14ac:dyDescent="0.3">
      <c r="C25">
        <v>17</v>
      </c>
      <c r="D25" s="8" t="str">
        <f>HYPERLINK("#'Table 17'!A1", "Which of the following values should the Conservative Party primarily stand for? Select up to five")</f>
        <v>Which of the following values should the Conservative Party primarily stand for? Select up to five</v>
      </c>
      <c r="E25" s="14" t="str">
        <f>HYPERLINK("#'Full Results'!A184", "184")</f>
        <v>184</v>
      </c>
      <c r="F25" t="s">
        <v>65</v>
      </c>
    </row>
    <row r="26" spans="3:6" x14ac:dyDescent="0.3">
      <c r="C26">
        <v>18</v>
      </c>
      <c r="D26" s="8" t="str">
        <f>HYPERLINK("#'Table 18'!A1", "Which of the following values actually the Conservative Party primarily stand for? Select up to five")</f>
        <v>Which of the following values actually the Conservative Party primarily stand for? Select up to five</v>
      </c>
      <c r="E26" s="14" t="str">
        <f>HYPERLINK("#'Full Results'!A218", "218")</f>
        <v>218</v>
      </c>
      <c r="F26" t="s">
        <v>65</v>
      </c>
    </row>
    <row r="27" spans="3:6" x14ac:dyDescent="0.3">
      <c r="C27">
        <v>19</v>
      </c>
      <c r="D27" s="8" t="str">
        <f>HYPERLINK("#'Table 19'!A1", "Which of the following groups do you think the Conservative party should represent? Select all that apply")</f>
        <v>Which of the following groups do you think the Conservative party should represent? Select all that apply</v>
      </c>
      <c r="E27" s="14" t="str">
        <f>HYPERLINK("#'Full Results'!A252", "252")</f>
        <v>252</v>
      </c>
      <c r="F27" t="s">
        <v>65</v>
      </c>
    </row>
    <row r="28" spans="3:6" x14ac:dyDescent="0.3">
      <c r="C28">
        <v>20</v>
      </c>
      <c r="D28" s="8" t="str">
        <f>HYPERLINK("#'Table 20'!A1", "And which of the following groups do you think the Conservative party actually represent? Select all that apply")</f>
        <v>And which of the following groups do you think the Conservative party actually represent? Select all that apply</v>
      </c>
      <c r="E28" s="14" t="str">
        <f>HYPERLINK("#'Full Results'!A272", "272")</f>
        <v>272</v>
      </c>
      <c r="F28" t="s">
        <v>65</v>
      </c>
    </row>
    <row r="29" spans="3:6" x14ac:dyDescent="0.3">
      <c r="C29">
        <v>21</v>
      </c>
      <c r="D29" s="8" t="str">
        <f>HYPERLINK("#'Table 21'!A1", " To what extent do you agree with the following statement? ""The Conservative Party represents people like me.""")</f>
        <v xml:space="preserve"> To what extent do you agree with the following statement? "The Conservative Party represents people like me."</v>
      </c>
      <c r="E29" s="14" t="str">
        <f>HYPERLINK("#'Full Results'!A292", "292")</f>
        <v>292</v>
      </c>
      <c r="F29" t="s">
        <v>65</v>
      </c>
    </row>
    <row r="30" spans="3:6" x14ac:dyDescent="0.3">
      <c r="C30">
        <v>22</v>
      </c>
      <c r="D30" s="8" t="str">
        <f>HYPERLINK("#'Table 22'!A1", "Grid Summary: For each of the following words, please say whether the word best describes Kemi Badenoch, Keir Starmer or neither.")</f>
        <v>Grid Summary: For each of the following words, please say whether the word best describes Kemi Badenoch, Keir Starmer or neither.</v>
      </c>
      <c r="E30" s="7"/>
      <c r="F30" t="s">
        <v>65</v>
      </c>
    </row>
    <row r="31" spans="3:6" x14ac:dyDescent="0.3">
      <c r="C31">
        <v>23</v>
      </c>
      <c r="D31" s="8" t="str">
        <f>HYPERLINK("#'Table 23'!A1", "For each of the following words, please say whether the word best describes Kemi Badenoch, Keir Starmer or neither.: Strong")</f>
        <v>For each of the following words, please say whether the word best describes Kemi Badenoch, Keir Starmer or neither.: Strong</v>
      </c>
      <c r="E31" s="14" t="str">
        <f>HYPERLINK("#'Full Results'!A303", "303")</f>
        <v>303</v>
      </c>
      <c r="F31" t="s">
        <v>65</v>
      </c>
    </row>
    <row r="32" spans="3:6" x14ac:dyDescent="0.3">
      <c r="C32">
        <v>24</v>
      </c>
      <c r="D32" s="8" t="str">
        <f>HYPERLINK("#'Table 24'!A1", "For each of the following words, please say whether the word best describes Kemi Badenoch, Keir Starmer or neither.: Competent")</f>
        <v>For each of the following words, please say whether the word best describes Kemi Badenoch, Keir Starmer or neither.: Competent</v>
      </c>
      <c r="E32" s="14" t="str">
        <f>HYPERLINK("#'Full Results'!A310", "310")</f>
        <v>310</v>
      </c>
      <c r="F32" t="s">
        <v>65</v>
      </c>
    </row>
    <row r="33" spans="3:6" x14ac:dyDescent="0.3">
      <c r="C33">
        <v>25</v>
      </c>
      <c r="D33" s="8" t="str">
        <f>HYPERLINK("#'Table 25'!A1", "For each of the following words, please say whether the word best describes Kemi Badenoch, Keir Starmer or neither.: Honest")</f>
        <v>For each of the following words, please say whether the word best describes Kemi Badenoch, Keir Starmer or neither.: Honest</v>
      </c>
      <c r="E33" s="14" t="str">
        <f>HYPERLINK("#'Full Results'!A317", "317")</f>
        <v>317</v>
      </c>
      <c r="F33" t="s">
        <v>65</v>
      </c>
    </row>
    <row r="34" spans="3:6" x14ac:dyDescent="0.3">
      <c r="C34">
        <v>26</v>
      </c>
      <c r="D34" s="8" t="str">
        <f>HYPERLINK("#'Table 26'!A1", "For each of the following words, please say whether the word best describes Kemi Badenoch, Keir Starmer or neither.: Inspiring")</f>
        <v>For each of the following words, please say whether the word best describes Kemi Badenoch, Keir Starmer or neither.: Inspiring</v>
      </c>
      <c r="E34" s="14" t="str">
        <f>HYPERLINK("#'Full Results'!A324", "324")</f>
        <v>324</v>
      </c>
      <c r="F34" t="s">
        <v>65</v>
      </c>
    </row>
    <row r="35" spans="3:6" x14ac:dyDescent="0.3">
      <c r="C35">
        <v>27</v>
      </c>
      <c r="D35" s="8" t="str">
        <f>HYPERLINK("#'Table 27'!A1", "For each of the following words, please say whether the word best describes Kemi Badenoch, Keir Starmer or neither.: Intelligent")</f>
        <v>For each of the following words, please say whether the word best describes Kemi Badenoch, Keir Starmer or neither.: Intelligent</v>
      </c>
      <c r="E35" s="14" t="str">
        <f>HYPERLINK("#'Full Results'!A331", "331")</f>
        <v>331</v>
      </c>
      <c r="F35" t="s">
        <v>65</v>
      </c>
    </row>
    <row r="36" spans="3:6" x14ac:dyDescent="0.3">
      <c r="C36">
        <v>28</v>
      </c>
      <c r="D36" s="8" t="str">
        <f>HYPERLINK("#'Table 28'!A1", "For each of the following words, please say whether the word best describes Kemi Badenoch, Keir Starmer or neither.: Charismatic")</f>
        <v>For each of the following words, please say whether the word best describes Kemi Badenoch, Keir Starmer or neither.: Charismatic</v>
      </c>
      <c r="E36" s="14" t="str">
        <f>HYPERLINK("#'Full Results'!A338", "338")</f>
        <v>338</v>
      </c>
      <c r="F36" t="s">
        <v>65</v>
      </c>
    </row>
    <row r="37" spans="3:6" x14ac:dyDescent="0.3">
      <c r="C37">
        <v>29</v>
      </c>
      <c r="D37" s="8" t="str">
        <f>HYPERLINK("#'Table 29'!A1", "For each of the following words, please say whether the word best describes Kemi Badenoch, Keir Starmer or neither.: Decisive")</f>
        <v>For each of the following words, please say whether the word best describes Kemi Badenoch, Keir Starmer or neither.: Decisive</v>
      </c>
      <c r="E37" s="14" t="str">
        <f>HYPERLINK("#'Full Results'!A345", "345")</f>
        <v>345</v>
      </c>
      <c r="F37" t="s">
        <v>65</v>
      </c>
    </row>
    <row r="38" spans="3:6" x14ac:dyDescent="0.3">
      <c r="C38">
        <v>30</v>
      </c>
      <c r="D38" s="8" t="str">
        <f>HYPERLINK("#'Table 30'!A1", "For each of the following words, please say whether the word best describes Kemi Badenoch, Keir Starmer or neither.: Trustworthy")</f>
        <v>For each of the following words, please say whether the word best describes Kemi Badenoch, Keir Starmer or neither.: Trustworthy</v>
      </c>
      <c r="E38" s="14" t="str">
        <f>HYPERLINK("#'Full Results'!A352", "352")</f>
        <v>352</v>
      </c>
      <c r="F38" t="s">
        <v>65</v>
      </c>
    </row>
    <row r="39" spans="3:6" x14ac:dyDescent="0.3">
      <c r="C39">
        <v>31</v>
      </c>
      <c r="D39" s="8" t="str">
        <f>HYPERLINK("#'Table 31'!A1", "For each of the following words, please say whether the word best describes Kemi Badenoch, Keir Starmer or neither.: Experienced")</f>
        <v>For each of the following words, please say whether the word best describes Kemi Badenoch, Keir Starmer or neither.: Experienced</v>
      </c>
      <c r="E39" s="14" t="str">
        <f>HYPERLINK("#'Full Results'!A359", "359")</f>
        <v>359</v>
      </c>
      <c r="F39" t="s">
        <v>65</v>
      </c>
    </row>
    <row r="40" spans="3:6" x14ac:dyDescent="0.3">
      <c r="C40">
        <v>32</v>
      </c>
      <c r="D40" s="8" t="str">
        <f>HYPERLINK("#'Table 32'!A1", "For each of the following words, please say whether the word best describes Kemi Badenoch, Keir Starmer or neither.: Pragmatic")</f>
        <v>For each of the following words, please say whether the word best describes Kemi Badenoch, Keir Starmer or neither.: Pragmatic</v>
      </c>
      <c r="E40" s="14" t="str">
        <f>HYPERLINK("#'Full Results'!A366", "366")</f>
        <v>366</v>
      </c>
      <c r="F40" t="s">
        <v>65</v>
      </c>
    </row>
    <row r="41" spans="3:6" x14ac:dyDescent="0.3">
      <c r="C41">
        <v>33</v>
      </c>
      <c r="D41" s="8" t="str">
        <f>HYPERLINK("#'Table 33'!A1", "For each of the following words, please say whether the word best describes Kemi Badenoch, Keir Starmer or neither.: Traditional")</f>
        <v>For each of the following words, please say whether the word best describes Kemi Badenoch, Keir Starmer or neither.: Traditional</v>
      </c>
      <c r="E41" s="14" t="str">
        <f>HYPERLINK("#'Full Results'!A373", "373")</f>
        <v>373</v>
      </c>
      <c r="F41" t="s">
        <v>65</v>
      </c>
    </row>
    <row r="42" spans="3:6" x14ac:dyDescent="0.3">
      <c r="C42">
        <v>34</v>
      </c>
      <c r="D42" s="8" t="str">
        <f>HYPERLINK("#'Table 34'!A1", "For each of the following words, please say whether the word best describes Kemi Badenoch, Keir Starmer or neither.: Modern")</f>
        <v>For each of the following words, please say whether the word best describes Kemi Badenoch, Keir Starmer or neither.: Modern</v>
      </c>
      <c r="E42" s="14" t="str">
        <f>HYPERLINK("#'Full Results'!A380", "380")</f>
        <v>380</v>
      </c>
      <c r="F42" t="s">
        <v>65</v>
      </c>
    </row>
    <row r="43" spans="3:6" x14ac:dyDescent="0.3">
      <c r="C43">
        <v>35</v>
      </c>
      <c r="D43" s="8" t="str">
        <f>HYPERLINK("#'Table 35'!A1", "For each of the following words, please say whether the word best describes Kemi Badenoch, Keir Starmer or neither.: Ambitious")</f>
        <v>For each of the following words, please say whether the word best describes Kemi Badenoch, Keir Starmer or neither.: Ambitious</v>
      </c>
      <c r="E43" s="14" t="str">
        <f>HYPERLINK("#'Full Results'!A387", "387")</f>
        <v>387</v>
      </c>
      <c r="F43" t="s">
        <v>65</v>
      </c>
    </row>
    <row r="44" spans="3:6" x14ac:dyDescent="0.3">
      <c r="C44">
        <v>36</v>
      </c>
      <c r="D44" s="8" t="str">
        <f>HYPERLINK("#'Table 36'!A1", "For each of the following words, please say whether the word best describes Kemi Badenoch, Keir Starmer or neither.: Uninspiring")</f>
        <v>For each of the following words, please say whether the word best describes Kemi Badenoch, Keir Starmer or neither.: Uninspiring</v>
      </c>
      <c r="E44" s="14" t="str">
        <f>HYPERLINK("#'Full Results'!A394", "394")</f>
        <v>394</v>
      </c>
      <c r="F44" t="s">
        <v>65</v>
      </c>
    </row>
    <row r="45" spans="3:6" x14ac:dyDescent="0.3">
      <c r="C45">
        <v>37</v>
      </c>
      <c r="D45" s="8" t="str">
        <f>HYPERLINK("#'Table 37'!A1", "Grid Summary: Now, for each of that same list, please say whether the word best describes Kemi Badenoch, Nigel Farage or neither.")</f>
        <v>Grid Summary: Now, for each of that same list, please say whether the word best describes Kemi Badenoch, Nigel Farage or neither.</v>
      </c>
      <c r="E45" s="7"/>
      <c r="F45" t="s">
        <v>65</v>
      </c>
    </row>
    <row r="46" spans="3:6" x14ac:dyDescent="0.3">
      <c r="C46">
        <v>38</v>
      </c>
      <c r="D46" s="8" t="str">
        <f>HYPERLINK("#'Table 38'!A1", "Now, for each of that same list, please say whether the word best describes Kemi Badenoch, Nigel Farage or neither.: Strong")</f>
        <v>Now, for each of that same list, please say whether the word best describes Kemi Badenoch, Nigel Farage or neither.: Strong</v>
      </c>
      <c r="E46" s="14" t="str">
        <f>HYPERLINK("#'Full Results'!A401", "401")</f>
        <v>401</v>
      </c>
      <c r="F46" t="s">
        <v>65</v>
      </c>
    </row>
    <row r="47" spans="3:6" x14ac:dyDescent="0.3">
      <c r="C47">
        <v>39</v>
      </c>
      <c r="D47" s="8" t="str">
        <f>HYPERLINK("#'Table 39'!A1", "Now, for each of that same list, please say whether the word best describes Kemi Badenoch, Nigel Farage or neither.: Competent")</f>
        <v>Now, for each of that same list, please say whether the word best describes Kemi Badenoch, Nigel Farage or neither.: Competent</v>
      </c>
      <c r="E47" s="14" t="str">
        <f>HYPERLINK("#'Full Results'!A408", "408")</f>
        <v>408</v>
      </c>
      <c r="F47" t="s">
        <v>65</v>
      </c>
    </row>
    <row r="48" spans="3:6" x14ac:dyDescent="0.3">
      <c r="C48">
        <v>40</v>
      </c>
      <c r="D48" s="8" t="str">
        <f>HYPERLINK("#'Table 40'!A1", "Now, for each of that same list, please say whether the word best describes Kemi Badenoch, Nigel Farage or neither.: Honest")</f>
        <v>Now, for each of that same list, please say whether the word best describes Kemi Badenoch, Nigel Farage or neither.: Honest</v>
      </c>
      <c r="E48" s="14" t="str">
        <f>HYPERLINK("#'Full Results'!A415", "415")</f>
        <v>415</v>
      </c>
      <c r="F48" t="s">
        <v>65</v>
      </c>
    </row>
    <row r="49" spans="3:6" x14ac:dyDescent="0.3">
      <c r="C49">
        <v>41</v>
      </c>
      <c r="D49" s="8" t="str">
        <f>HYPERLINK("#'Table 41'!A1", "Now, for each of that same list, please say whether the word best describes Kemi Badenoch, Nigel Farage or neither.: Inspiring")</f>
        <v>Now, for each of that same list, please say whether the word best describes Kemi Badenoch, Nigel Farage or neither.: Inspiring</v>
      </c>
      <c r="E49" s="14" t="str">
        <f>HYPERLINK("#'Full Results'!A422", "422")</f>
        <v>422</v>
      </c>
      <c r="F49" t="s">
        <v>65</v>
      </c>
    </row>
    <row r="50" spans="3:6" x14ac:dyDescent="0.3">
      <c r="C50">
        <v>42</v>
      </c>
      <c r="D50" s="8" t="str">
        <f>HYPERLINK("#'Table 42'!A1", "Now, for each of that same list, please say whether the word best describes Kemi Badenoch, Nigel Farage or neither.: Intelligent")</f>
        <v>Now, for each of that same list, please say whether the word best describes Kemi Badenoch, Nigel Farage or neither.: Intelligent</v>
      </c>
      <c r="E50" s="14" t="str">
        <f>HYPERLINK("#'Full Results'!A429", "429")</f>
        <v>429</v>
      </c>
      <c r="F50" t="s">
        <v>65</v>
      </c>
    </row>
    <row r="51" spans="3:6" x14ac:dyDescent="0.3">
      <c r="C51">
        <v>43</v>
      </c>
      <c r="D51" s="8" t="str">
        <f>HYPERLINK("#'Table 43'!A1", "Now, for each of that same list, please say whether the word best describes Kemi Badenoch, Nigel Farage or neither.: Charismatic")</f>
        <v>Now, for each of that same list, please say whether the word best describes Kemi Badenoch, Nigel Farage or neither.: Charismatic</v>
      </c>
      <c r="E51" s="14" t="str">
        <f>HYPERLINK("#'Full Results'!A436", "436")</f>
        <v>436</v>
      </c>
      <c r="F51" t="s">
        <v>65</v>
      </c>
    </row>
    <row r="52" spans="3:6" x14ac:dyDescent="0.3">
      <c r="C52">
        <v>44</v>
      </c>
      <c r="D52" s="8" t="str">
        <f>HYPERLINK("#'Table 44'!A1", "Now, for each of that same list, please say whether the word best describes Kemi Badenoch, Nigel Farage or neither.: Decisive")</f>
        <v>Now, for each of that same list, please say whether the word best describes Kemi Badenoch, Nigel Farage or neither.: Decisive</v>
      </c>
      <c r="E52" s="14" t="str">
        <f>HYPERLINK("#'Full Results'!A443", "443")</f>
        <v>443</v>
      </c>
      <c r="F52" t="s">
        <v>65</v>
      </c>
    </row>
    <row r="53" spans="3:6" x14ac:dyDescent="0.3">
      <c r="C53">
        <v>45</v>
      </c>
      <c r="D53" s="8" t="str">
        <f>HYPERLINK("#'Table 45'!A1", "Now, for each of that same list, please say whether the word best describes Kemi Badenoch, Nigel Farage or neither.: Trustworthy")</f>
        <v>Now, for each of that same list, please say whether the word best describes Kemi Badenoch, Nigel Farage or neither.: Trustworthy</v>
      </c>
      <c r="E53" s="14" t="str">
        <f>HYPERLINK("#'Full Results'!A450", "450")</f>
        <v>450</v>
      </c>
      <c r="F53" t="s">
        <v>65</v>
      </c>
    </row>
    <row r="54" spans="3:6" x14ac:dyDescent="0.3">
      <c r="C54">
        <v>46</v>
      </c>
      <c r="D54" s="8" t="str">
        <f>HYPERLINK("#'Table 46'!A1", "Now, for each of that same list, please say whether the word best describes Kemi Badenoch, Nigel Farage or neither.: Experienced")</f>
        <v>Now, for each of that same list, please say whether the word best describes Kemi Badenoch, Nigel Farage or neither.: Experienced</v>
      </c>
      <c r="E54" s="14" t="str">
        <f>HYPERLINK("#'Full Results'!A457", "457")</f>
        <v>457</v>
      </c>
      <c r="F54" t="s">
        <v>65</v>
      </c>
    </row>
    <row r="55" spans="3:6" x14ac:dyDescent="0.3">
      <c r="C55">
        <v>47</v>
      </c>
      <c r="D55" s="8" t="str">
        <f>HYPERLINK("#'Table 47'!A1", "Now, for each of that same list, please say whether the word best describes Kemi Badenoch, Nigel Farage or neither.: Pragmatic")</f>
        <v>Now, for each of that same list, please say whether the word best describes Kemi Badenoch, Nigel Farage or neither.: Pragmatic</v>
      </c>
      <c r="E55" s="14" t="str">
        <f>HYPERLINK("#'Full Results'!A464", "464")</f>
        <v>464</v>
      </c>
      <c r="F55" t="s">
        <v>65</v>
      </c>
    </row>
    <row r="56" spans="3:6" x14ac:dyDescent="0.3">
      <c r="C56">
        <v>48</v>
      </c>
      <c r="D56" s="8" t="str">
        <f>HYPERLINK("#'Table 48'!A1", "Now, for each of that same list, please say whether the word best describes Kemi Badenoch, Nigel Farage or neither.: Traditional")</f>
        <v>Now, for each of that same list, please say whether the word best describes Kemi Badenoch, Nigel Farage or neither.: Traditional</v>
      </c>
      <c r="E56" s="14" t="str">
        <f>HYPERLINK("#'Full Results'!A471", "471")</f>
        <v>471</v>
      </c>
      <c r="F56" t="s">
        <v>65</v>
      </c>
    </row>
    <row r="57" spans="3:6" x14ac:dyDescent="0.3">
      <c r="C57">
        <v>49</v>
      </c>
      <c r="D57" s="8" t="str">
        <f>HYPERLINK("#'Table 49'!A1", "Now, for each of that same list, please say whether the word best describes Kemi Badenoch, Nigel Farage or neither.: Modern")</f>
        <v>Now, for each of that same list, please say whether the word best describes Kemi Badenoch, Nigel Farage or neither.: Modern</v>
      </c>
      <c r="E57" s="14" t="str">
        <f>HYPERLINK("#'Full Results'!A478", "478")</f>
        <v>478</v>
      </c>
      <c r="F57" t="s">
        <v>65</v>
      </c>
    </row>
    <row r="58" spans="3:6" x14ac:dyDescent="0.3">
      <c r="C58">
        <v>50</v>
      </c>
      <c r="D58" s="8" t="str">
        <f>HYPERLINK("#'Table 50'!A1", "Now, for each of that same list, please say whether the word best describes Kemi Badenoch, Nigel Farage or neither.: Ambitious")</f>
        <v>Now, for each of that same list, please say whether the word best describes Kemi Badenoch, Nigel Farage or neither.: Ambitious</v>
      </c>
      <c r="E58" s="14" t="str">
        <f>HYPERLINK("#'Full Results'!A485", "485")</f>
        <v>485</v>
      </c>
      <c r="F58" t="s">
        <v>65</v>
      </c>
    </row>
    <row r="59" spans="3:6" x14ac:dyDescent="0.3">
      <c r="C59">
        <v>51</v>
      </c>
      <c r="D59" s="8" t="str">
        <f>HYPERLINK("#'Table 51'!A1", "Now, for each of that same list, please say whether the word best describes Kemi Badenoch, Nigel Farage or neither.: Uninspiring")</f>
        <v>Now, for each of that same list, please say whether the word best describes Kemi Badenoch, Nigel Farage or neither.: Uninspiring</v>
      </c>
      <c r="E59" s="14" t="str">
        <f>HYPERLINK("#'Full Results'!A492", "492")</f>
        <v>492</v>
      </c>
      <c r="F59" t="s">
        <v>65</v>
      </c>
    </row>
    <row r="60" spans="3:6" x14ac:dyDescent="0.3">
      <c r="C60">
        <v>52</v>
      </c>
      <c r="D60" s="8" t="str">
        <f>HYPERLINK("#'Table 52'!A1", " Which of the following statements comes closest to your view?")</f>
        <v xml:space="preserve"> Which of the following statements comes closest to your view?</v>
      </c>
      <c r="E60" s="14" t="str">
        <f>HYPERLINK("#'Full Results'!A499", "499")</f>
        <v>499</v>
      </c>
      <c r="F60" t="s">
        <v>65</v>
      </c>
    </row>
    <row r="61" spans="3:6" x14ac:dyDescent="0.3">
      <c r="C61">
        <v>53</v>
      </c>
      <c r="D61" s="8" t="str">
        <f>HYPERLINK("#'Table 53'!A1", " Which of the following statements comes closest to your view?")</f>
        <v xml:space="preserve"> Which of the following statements comes closest to your view?</v>
      </c>
      <c r="E61" s="14" t="str">
        <f>HYPERLINK("#'Full Results'!A505", "505")</f>
        <v>505</v>
      </c>
      <c r="F61" t="s">
        <v>65</v>
      </c>
    </row>
    <row r="62" spans="3:6" x14ac:dyDescent="0.3">
      <c r="C62">
        <v>54</v>
      </c>
      <c r="D62" s="8" t="str">
        <f>HYPERLINK("#'Table 54'!A1", " Which of the following statements comes closest to your view?")</f>
        <v xml:space="preserve"> Which of the following statements comes closest to your view?</v>
      </c>
      <c r="E62" s="14" t="str">
        <f>HYPERLINK("#'Full Results'!A511", "511")</f>
        <v>511</v>
      </c>
      <c r="F62" t="s">
        <v>65</v>
      </c>
    </row>
    <row r="63" spans="3:6" x14ac:dyDescent="0.3">
      <c r="C63">
        <v>55</v>
      </c>
      <c r="D63" s="8" t="str">
        <f>HYPERLINK("#'Table 55'!A1", "Grid Summary: How much do you trust the following political parties?")</f>
        <v>Grid Summary: How much do you trust the following political parties?</v>
      </c>
      <c r="E63" s="7"/>
      <c r="F63" t="s">
        <v>65</v>
      </c>
    </row>
    <row r="64" spans="3:6" x14ac:dyDescent="0.3">
      <c r="C64">
        <v>56</v>
      </c>
      <c r="D64" s="8" t="str">
        <f>HYPERLINK("#'Table 56'!A1", "How much do you trust the following political parties?: Conservative")</f>
        <v>How much do you trust the following political parties?: Conservative</v>
      </c>
      <c r="E64" s="14" t="str">
        <f>HYPERLINK("#'Full Results'!A518", "518")</f>
        <v>518</v>
      </c>
      <c r="F64" t="s">
        <v>65</v>
      </c>
    </row>
    <row r="65" spans="3:6" x14ac:dyDescent="0.3">
      <c r="C65">
        <v>57</v>
      </c>
      <c r="D65" s="8" t="str">
        <f>HYPERLINK("#'Table 57'!A1", "How much do you trust the following political parties?: Labour")</f>
        <v>How much do you trust the following political parties?: Labour</v>
      </c>
      <c r="E65" s="14" t="str">
        <f>HYPERLINK("#'Full Results'!A526", "526")</f>
        <v>526</v>
      </c>
      <c r="F65" t="s">
        <v>65</v>
      </c>
    </row>
    <row r="66" spans="3:6" x14ac:dyDescent="0.3">
      <c r="C66">
        <v>58</v>
      </c>
      <c r="D66" s="8" t="str">
        <f>HYPERLINK("#'Table 58'!A1", "How much do you trust the following political parties?: Liberal Democrats")</f>
        <v>How much do you trust the following political parties?: Liberal Democrats</v>
      </c>
      <c r="E66" s="14" t="str">
        <f>HYPERLINK("#'Full Results'!A534", "534")</f>
        <v>534</v>
      </c>
      <c r="F66" t="s">
        <v>65</v>
      </c>
    </row>
    <row r="67" spans="3:6" x14ac:dyDescent="0.3">
      <c r="C67">
        <v>59</v>
      </c>
      <c r="D67" s="8" t="str">
        <f>HYPERLINK("#'Table 59'!A1", "How much do you trust the following political parties?: Reform UK")</f>
        <v>How much do you trust the following political parties?: Reform UK</v>
      </c>
      <c r="E67" s="14" t="str">
        <f>HYPERLINK("#'Full Results'!A542", "542")</f>
        <v>542</v>
      </c>
      <c r="F67" t="s">
        <v>65</v>
      </c>
    </row>
    <row r="68" spans="3:6" x14ac:dyDescent="0.3">
      <c r="C68">
        <v>60</v>
      </c>
      <c r="D68" s="8" t="str">
        <f>HYPERLINK("#'Table 60'!A1", "How much do you trust the following political parties?: The Green Party")</f>
        <v>How much do you trust the following political parties?: The Green Party</v>
      </c>
      <c r="E68" s="14" t="str">
        <f>HYPERLINK("#'Full Results'!A550", "550")</f>
        <v>550</v>
      </c>
      <c r="F68" t="s">
        <v>65</v>
      </c>
    </row>
    <row r="69" spans="3:6" x14ac:dyDescent="0.3">
      <c r="C69">
        <v>61</v>
      </c>
      <c r="D69" s="8" t="str">
        <f>HYPERLINK("#'Table 61'!A1", "Grid Summary: Which of the following parties do you trust most when it comes to the following issues?")</f>
        <v>Grid Summary: Which of the following parties do you trust most when it comes to the following issues?</v>
      </c>
      <c r="E69" s="7"/>
      <c r="F69" t="s">
        <v>65</v>
      </c>
    </row>
    <row r="70" spans="3:6" x14ac:dyDescent="0.3">
      <c r="C70">
        <v>62</v>
      </c>
      <c r="D70" s="8" t="str">
        <f>HYPERLINK("#'Table 62'!A1", "Which of the following parties do you trust most when it comes to the following issues?: Managing immigration and border control")</f>
        <v>Which of the following parties do you trust most when it comes to the following issues?: Managing immigration and border control</v>
      </c>
      <c r="E70" s="14" t="str">
        <f>HYPERLINK("#'Full Results'!A558", "558")</f>
        <v>558</v>
      </c>
      <c r="F70" t="s">
        <v>65</v>
      </c>
    </row>
    <row r="71" spans="3:6" x14ac:dyDescent="0.3">
      <c r="C71">
        <v>63</v>
      </c>
      <c r="D71" s="8" t="str">
        <f>HYPERLINK("#'Table 63'!A1", "Which of the following parties do you trust most when it comes to the following issues?: Managing the economy")</f>
        <v>Which of the following parties do you trust most when it comes to the following issues?: Managing the economy</v>
      </c>
      <c r="E71" s="14" t="str">
        <f>HYPERLINK("#'Full Results'!A567", "567")</f>
        <v>567</v>
      </c>
      <c r="F71" t="s">
        <v>65</v>
      </c>
    </row>
    <row r="72" spans="3:6" x14ac:dyDescent="0.3">
      <c r="C72">
        <v>64</v>
      </c>
      <c r="D72" s="8" t="str">
        <f>HYPERLINK("#'Table 64'!A1", "Which of the following parties do you trust most when it comes to the following issues?: Handling crime and policing")</f>
        <v>Which of the following parties do you trust most when it comes to the following issues?: Handling crime and policing</v>
      </c>
      <c r="E72" s="14" t="str">
        <f>HYPERLINK("#'Full Results'!A576", "576")</f>
        <v>576</v>
      </c>
      <c r="F72" t="s">
        <v>65</v>
      </c>
    </row>
    <row r="73" spans="3:6" x14ac:dyDescent="0.3">
      <c r="C73">
        <v>65</v>
      </c>
      <c r="D73" s="8" t="str">
        <f>HYPERLINK("#'Table 65'!A1", "Which of the following parties do you trust most when it comes to the following issues?: Handling health and the NHS")</f>
        <v>Which of the following parties do you trust most when it comes to the following issues?: Handling health and the NHS</v>
      </c>
      <c r="E73" s="14" t="str">
        <f>HYPERLINK("#'Full Results'!A585", "585")</f>
        <v>585</v>
      </c>
      <c r="F73" t="s">
        <v>65</v>
      </c>
    </row>
    <row r="74" spans="3:6" x14ac:dyDescent="0.3">
      <c r="C74">
        <v>66</v>
      </c>
      <c r="D74" s="8" t="str">
        <f>HYPERLINK("#'Table 66'!A1", "Which of the following parties do you trust most when it comes to the following issues?: Handling education and schools")</f>
        <v>Which of the following parties do you trust most when it comes to the following issues?: Handling education and schools</v>
      </c>
      <c r="E74" s="14" t="str">
        <f>HYPERLINK("#'Full Results'!A594", "594")</f>
        <v>594</v>
      </c>
      <c r="F74" t="s">
        <v>65</v>
      </c>
    </row>
    <row r="75" spans="3:6" x14ac:dyDescent="0.3">
      <c r="C75">
        <v>67</v>
      </c>
      <c r="D75" s="8" t="str">
        <f>HYPERLINK("#'Table 67'!A1", "Which of the following parties do you trust most when it comes to the following issues?: Managing housing and infrastructure")</f>
        <v>Which of the following parties do you trust most when it comes to the following issues?: Managing housing and infrastructure</v>
      </c>
      <c r="E75" s="14" t="str">
        <f>HYPERLINK("#'Full Results'!A603", "603")</f>
        <v>603</v>
      </c>
      <c r="F75" t="s">
        <v>65</v>
      </c>
    </row>
    <row r="76" spans="3:6" x14ac:dyDescent="0.3">
      <c r="C76">
        <v>68</v>
      </c>
      <c r="D76" s="8" t="str">
        <f>HYPERLINK("#'Table 68'!A1", "Which of the following parties do you trust most when it comes to the following issues?: Foreign policy and international relations")</f>
        <v>Which of the following parties do you trust most when it comes to the following issues?: Foreign policy and international relations</v>
      </c>
      <c r="E76" s="14" t="str">
        <f>HYPERLINK("#'Full Results'!A612", "612")</f>
        <v>612</v>
      </c>
      <c r="F76" t="s">
        <v>65</v>
      </c>
    </row>
    <row r="77" spans="3:6" x14ac:dyDescent="0.3">
      <c r="C77">
        <v>69</v>
      </c>
      <c r="D77" s="8" t="str">
        <f>HYPERLINK("#'Table 69'!A1", "Which of the following parties do you trust most when it comes to the following issues?: Making the UK attractive to businesses")</f>
        <v>Which of the following parties do you trust most when it comes to the following issues?: Making the UK attractive to businesses</v>
      </c>
      <c r="E77" s="14" t="str">
        <f>HYPERLINK("#'Full Results'!A621", "621")</f>
        <v>621</v>
      </c>
      <c r="F77" t="s">
        <v>65</v>
      </c>
    </row>
    <row r="78" spans="3:6" x14ac:dyDescent="0.3">
      <c r="C78">
        <v>70</v>
      </c>
      <c r="D78" s="8" t="str">
        <f>HYPERLINK("#'Table 70'!A1", "Which of the following parties do you trust most when it comes to the following issues?: Tackling climate change")</f>
        <v>Which of the following parties do you trust most when it comes to the following issues?: Tackling climate change</v>
      </c>
      <c r="E78" s="14" t="str">
        <f>HYPERLINK("#'Full Results'!A630", "630")</f>
        <v>630</v>
      </c>
      <c r="F78" t="s">
        <v>65</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T639"/>
  <sheetViews>
    <sheetView showGridLines="0" workbookViewId="0">
      <pane xSplit="2" ySplit="8" topLeftCell="C9" activePane="bottomRight" state="frozen"/>
      <selection pane="topRight"/>
      <selection pane="bottomLeft"/>
      <selection pane="bottomRight"/>
    </sheetView>
  </sheetViews>
  <sheetFormatPr defaultColWidth="11.5546875" defaultRowHeight="14.4" x14ac:dyDescent="0.3"/>
  <cols>
    <col min="2" max="2" width="20.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25" t="s">
        <v>306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3"/>
      <c r="C5" s="13"/>
      <c r="D5" s="28" t="s">
        <v>54</v>
      </c>
      <c r="E5" s="28"/>
      <c r="F5" s="13"/>
      <c r="G5" s="28" t="s">
        <v>55</v>
      </c>
      <c r="H5" s="28"/>
      <c r="I5" s="28"/>
      <c r="J5" s="28"/>
      <c r="K5" s="28"/>
      <c r="L5" s="28"/>
      <c r="M5" s="13"/>
      <c r="N5" s="28" t="s">
        <v>56</v>
      </c>
      <c r="O5" s="28"/>
      <c r="P5" s="28"/>
      <c r="Q5" s="28"/>
      <c r="R5" s="13"/>
      <c r="S5" s="28" t="s">
        <v>57</v>
      </c>
      <c r="T5" s="28"/>
      <c r="U5" s="28"/>
      <c r="V5" s="28"/>
      <c r="W5" s="28"/>
      <c r="X5" s="28"/>
      <c r="Y5" s="28"/>
      <c r="Z5" s="28"/>
      <c r="AA5" s="28"/>
      <c r="AB5" s="28"/>
      <c r="AC5" s="28"/>
      <c r="AD5" s="28"/>
      <c r="AE5" s="13"/>
      <c r="AF5" s="28" t="s">
        <v>58</v>
      </c>
      <c r="AG5" s="28"/>
      <c r="AH5" s="28"/>
      <c r="AI5" s="28"/>
      <c r="AJ5" s="28"/>
      <c r="AK5" s="13"/>
      <c r="AL5" s="28" t="s">
        <v>59</v>
      </c>
      <c r="AM5" s="28"/>
      <c r="AN5" s="28"/>
      <c r="AO5" s="28"/>
      <c r="AP5" s="28"/>
      <c r="AQ5" s="13"/>
      <c r="AR5" s="28" t="s">
        <v>60</v>
      </c>
      <c r="AS5" s="28"/>
      <c r="AT5" s="28"/>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19.95"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19.95"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11" spans="2:46" x14ac:dyDescent="0.3">
      <c r="B11" s="6" t="s">
        <v>64</v>
      </c>
    </row>
    <row r="12" spans="2:46" x14ac:dyDescent="0.3">
      <c r="B12" s="24" t="s">
        <v>65</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row>
    <row r="13" spans="2:46" x14ac:dyDescent="0.3">
      <c r="B13" t="s">
        <v>61</v>
      </c>
      <c r="C13" s="17">
        <v>0.46285640319476001</v>
      </c>
      <c r="D13" s="17">
        <v>0.474843279835303</v>
      </c>
      <c r="E13" s="17">
        <v>0.45249797002527697</v>
      </c>
      <c r="F13" s="17"/>
      <c r="G13" s="17">
        <v>0.25504994098744799</v>
      </c>
      <c r="H13" s="17">
        <v>0.40975793692548601</v>
      </c>
      <c r="I13" s="17">
        <v>0.39972180998356599</v>
      </c>
      <c r="J13" s="17">
        <v>0.42701647700279399</v>
      </c>
      <c r="K13" s="17">
        <v>0.52419589651611398</v>
      </c>
      <c r="L13" s="17">
        <v>0.68380425130067601</v>
      </c>
      <c r="M13" s="17"/>
      <c r="N13" s="17">
        <v>0.45486529973517098</v>
      </c>
      <c r="O13" s="17">
        <v>0.48213469629032002</v>
      </c>
      <c r="P13" s="17">
        <v>0.52365815064175103</v>
      </c>
      <c r="Q13" s="17">
        <v>0.40147204417709498</v>
      </c>
      <c r="R13" s="17"/>
      <c r="S13" s="17">
        <v>0.47633679999335998</v>
      </c>
      <c r="T13" s="17">
        <v>0.47804861494635997</v>
      </c>
      <c r="U13" s="17">
        <v>0.54238102489388695</v>
      </c>
      <c r="V13" s="17">
        <v>0.497033312306357</v>
      </c>
      <c r="W13" s="17">
        <v>0.51064827269965396</v>
      </c>
      <c r="X13" s="17">
        <v>0.5078139358996</v>
      </c>
      <c r="Y13" s="17">
        <v>0.48137022161024101</v>
      </c>
      <c r="Z13" s="17">
        <v>0.36934069414368298</v>
      </c>
      <c r="AA13" s="17">
        <v>0.42838807947672303</v>
      </c>
      <c r="AB13" s="17">
        <v>0.41236717003415102</v>
      </c>
      <c r="AC13" s="17">
        <v>0.36757719847570602</v>
      </c>
      <c r="AD13" s="17">
        <v>0.28365716519040801</v>
      </c>
      <c r="AE13" s="17"/>
      <c r="AF13" s="17">
        <v>0.32911282250757301</v>
      </c>
      <c r="AG13" s="17">
        <v>0.359766955048337</v>
      </c>
      <c r="AH13" s="17">
        <v>0.58800310974105596</v>
      </c>
      <c r="AI13" s="17">
        <v>0.93806842744832497</v>
      </c>
      <c r="AJ13" s="17">
        <v>0.460337744619711</v>
      </c>
      <c r="AK13" s="17"/>
      <c r="AL13" s="17">
        <v>0.40408810472069301</v>
      </c>
      <c r="AM13" s="17">
        <v>0.61291467728931504</v>
      </c>
      <c r="AN13" s="17">
        <v>0.29924734034866002</v>
      </c>
      <c r="AO13" s="17">
        <v>0.87538699495241901</v>
      </c>
      <c r="AP13" s="17">
        <v>0.28737123869384801</v>
      </c>
      <c r="AQ13" s="17"/>
      <c r="AR13" s="17">
        <v>8.3716140900077604E-2</v>
      </c>
      <c r="AS13" s="17">
        <v>0.83847731592289898</v>
      </c>
      <c r="AT13" s="17">
        <v>0.91527567895242401</v>
      </c>
    </row>
    <row r="14" spans="2:46" x14ac:dyDescent="0.3">
      <c r="B14" t="s">
        <v>62</v>
      </c>
      <c r="C14" s="17">
        <v>0.490268895625737</v>
      </c>
      <c r="D14" s="17">
        <v>0.48812132231140998</v>
      </c>
      <c r="E14" s="17">
        <v>0.49086214944502798</v>
      </c>
      <c r="F14" s="17"/>
      <c r="G14" s="17">
        <v>0.69482582436257601</v>
      </c>
      <c r="H14" s="17">
        <v>0.51869166127384503</v>
      </c>
      <c r="I14" s="17">
        <v>0.52950389785154295</v>
      </c>
      <c r="J14" s="17">
        <v>0.53369449461359697</v>
      </c>
      <c r="K14" s="17">
        <v>0.44850252204868502</v>
      </c>
      <c r="L14" s="17">
        <v>0.291709211741425</v>
      </c>
      <c r="M14" s="17"/>
      <c r="N14" s="17">
        <v>0.50206744787150603</v>
      </c>
      <c r="O14" s="17">
        <v>0.46413366166114101</v>
      </c>
      <c r="P14" s="17">
        <v>0.44011967168216298</v>
      </c>
      <c r="Q14" s="17">
        <v>0.54474812581344301</v>
      </c>
      <c r="R14" s="17"/>
      <c r="S14" s="17">
        <v>0.464979386161188</v>
      </c>
      <c r="T14" s="17">
        <v>0.448802836268203</v>
      </c>
      <c r="U14" s="17">
        <v>0.409550940341185</v>
      </c>
      <c r="V14" s="17">
        <v>0.45339496892224501</v>
      </c>
      <c r="W14" s="17">
        <v>0.464914789629361</v>
      </c>
      <c r="X14" s="17">
        <v>0.45150963910785802</v>
      </c>
      <c r="Y14" s="17">
        <v>0.48820398899547002</v>
      </c>
      <c r="Z14" s="17">
        <v>0.60690199043398396</v>
      </c>
      <c r="AA14" s="17">
        <v>0.528815760808378</v>
      </c>
      <c r="AB14" s="17">
        <v>0.54548635280993996</v>
      </c>
      <c r="AC14" s="17">
        <v>0.59507362441286404</v>
      </c>
      <c r="AD14" s="17">
        <v>0.65887746911971901</v>
      </c>
      <c r="AE14" s="17"/>
      <c r="AF14" s="17">
        <v>0.65207140123219698</v>
      </c>
      <c r="AG14" s="17">
        <v>0.59416097172471505</v>
      </c>
      <c r="AH14" s="17">
        <v>0.36330737017385101</v>
      </c>
      <c r="AI14" s="17">
        <v>5.45390009809796E-2</v>
      </c>
      <c r="AJ14" s="17">
        <v>0.49755812512696002</v>
      </c>
      <c r="AK14" s="17"/>
      <c r="AL14" s="17">
        <v>0.56146474534137902</v>
      </c>
      <c r="AM14" s="17">
        <v>0.34951466981638901</v>
      </c>
      <c r="AN14" s="17">
        <v>0.66129032492273798</v>
      </c>
      <c r="AO14" s="17">
        <v>0.109349195491572</v>
      </c>
      <c r="AP14" s="17">
        <v>0.70019382713140399</v>
      </c>
      <c r="AQ14" s="17"/>
      <c r="AR14" s="17">
        <v>0.885709148254055</v>
      </c>
      <c r="AS14" s="17">
        <v>0.12964723451420199</v>
      </c>
      <c r="AT14" s="17">
        <v>6.7938002652099899E-2</v>
      </c>
    </row>
    <row r="15" spans="2:46" x14ac:dyDescent="0.3">
      <c r="B15" t="s">
        <v>63</v>
      </c>
      <c r="C15" s="17">
        <v>4.6874701179503202E-2</v>
      </c>
      <c r="D15" s="17">
        <v>3.7035397853287001E-2</v>
      </c>
      <c r="E15" s="17">
        <v>5.6639880529695298E-2</v>
      </c>
      <c r="F15" s="17"/>
      <c r="G15" s="17">
        <v>5.0124234649975501E-2</v>
      </c>
      <c r="H15" s="17">
        <v>7.1550401800669697E-2</v>
      </c>
      <c r="I15" s="17">
        <v>7.0774292164890604E-2</v>
      </c>
      <c r="J15" s="17">
        <v>3.9289028383608898E-2</v>
      </c>
      <c r="K15" s="17">
        <v>2.7301581435201699E-2</v>
      </c>
      <c r="L15" s="17">
        <v>2.44865369578986E-2</v>
      </c>
      <c r="M15" s="17"/>
      <c r="N15" s="17">
        <v>4.3067252393323097E-2</v>
      </c>
      <c r="O15" s="17">
        <v>5.3731642048539398E-2</v>
      </c>
      <c r="P15" s="17">
        <v>3.6222177676086299E-2</v>
      </c>
      <c r="Q15" s="17">
        <v>5.3779830009462098E-2</v>
      </c>
      <c r="R15" s="17"/>
      <c r="S15" s="17">
        <v>5.8683813845451703E-2</v>
      </c>
      <c r="T15" s="17">
        <v>7.3148548785436501E-2</v>
      </c>
      <c r="U15" s="17">
        <v>4.8068034764927901E-2</v>
      </c>
      <c r="V15" s="17">
        <v>4.9571718771397398E-2</v>
      </c>
      <c r="W15" s="17">
        <v>2.4436937670985599E-2</v>
      </c>
      <c r="X15" s="17">
        <v>4.0676424992542502E-2</v>
      </c>
      <c r="Y15" s="17">
        <v>3.0425789394288399E-2</v>
      </c>
      <c r="Z15" s="17">
        <v>2.3757315422333499E-2</v>
      </c>
      <c r="AA15" s="17">
        <v>4.2796159714899598E-2</v>
      </c>
      <c r="AB15" s="17">
        <v>4.2146477155909003E-2</v>
      </c>
      <c r="AC15" s="17">
        <v>3.73491771114303E-2</v>
      </c>
      <c r="AD15" s="17">
        <v>5.7465365689873697E-2</v>
      </c>
      <c r="AE15" s="17"/>
      <c r="AF15" s="17">
        <v>1.8815776260230201E-2</v>
      </c>
      <c r="AG15" s="17">
        <v>4.6072073226948403E-2</v>
      </c>
      <c r="AH15" s="17">
        <v>4.8689520085093599E-2</v>
      </c>
      <c r="AI15" s="17">
        <v>7.3925715706948296E-3</v>
      </c>
      <c r="AJ15" s="17">
        <v>4.2104130253328598E-2</v>
      </c>
      <c r="AK15" s="17"/>
      <c r="AL15" s="17">
        <v>3.4447149937927697E-2</v>
      </c>
      <c r="AM15" s="17">
        <v>3.7570652894295897E-2</v>
      </c>
      <c r="AN15" s="17">
        <v>3.9462334728602E-2</v>
      </c>
      <c r="AO15" s="17">
        <v>1.52638095560095E-2</v>
      </c>
      <c r="AP15" s="17">
        <v>1.24349341747479E-2</v>
      </c>
      <c r="AQ15" s="17"/>
      <c r="AR15" s="17">
        <v>3.05747108458676E-2</v>
      </c>
      <c r="AS15" s="17">
        <v>3.1875449562899803E-2</v>
      </c>
      <c r="AT15" s="17">
        <v>1.6786318395475699E-2</v>
      </c>
    </row>
    <row r="16" spans="2:46" x14ac:dyDescent="0.3">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row>
    <row r="17" spans="2:46" x14ac:dyDescent="0.3">
      <c r="B17" s="6" t="s">
        <v>71</v>
      </c>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row>
    <row r="18" spans="2:46" x14ac:dyDescent="0.3">
      <c r="B18" s="24" t="s">
        <v>65</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row>
    <row r="19" spans="2:46" x14ac:dyDescent="0.3">
      <c r="B19" t="s">
        <v>49</v>
      </c>
      <c r="C19" s="17">
        <v>0.240351354614951</v>
      </c>
      <c r="D19" s="17">
        <v>0.25028056490728301</v>
      </c>
      <c r="E19" s="17">
        <v>0.23134787850793501</v>
      </c>
      <c r="F19" s="17"/>
      <c r="G19" s="17">
        <v>0.109625265179051</v>
      </c>
      <c r="H19" s="17">
        <v>0.19569226715430499</v>
      </c>
      <c r="I19" s="17">
        <v>0.158359423071878</v>
      </c>
      <c r="J19" s="17">
        <v>0.18348850981519199</v>
      </c>
      <c r="K19" s="17">
        <v>0.30394433511712399</v>
      </c>
      <c r="L19" s="17">
        <v>0.43404738789867697</v>
      </c>
      <c r="M19" s="17"/>
      <c r="N19" s="17">
        <v>0.23393731060509501</v>
      </c>
      <c r="O19" s="17">
        <v>0.27421013158394802</v>
      </c>
      <c r="P19" s="17">
        <v>0.26835999410324501</v>
      </c>
      <c r="Q19" s="17">
        <v>0.19039094250705699</v>
      </c>
      <c r="R19" s="17"/>
      <c r="S19" s="17">
        <v>0.24090843726436001</v>
      </c>
      <c r="T19" s="17">
        <v>0.26166359075301998</v>
      </c>
      <c r="U19" s="17">
        <v>0.32393488347231603</v>
      </c>
      <c r="V19" s="17">
        <v>0.26585939731505698</v>
      </c>
      <c r="W19" s="17">
        <v>0.29620531023921298</v>
      </c>
      <c r="X19" s="17">
        <v>0.233939619189932</v>
      </c>
      <c r="Y19" s="17">
        <v>0.26660475941703798</v>
      </c>
      <c r="Z19" s="17">
        <v>0.17205498249201101</v>
      </c>
      <c r="AA19" s="17">
        <v>0.163606489837922</v>
      </c>
      <c r="AB19" s="17">
        <v>0.227972637524986</v>
      </c>
      <c r="AC19" s="17">
        <v>0.22335397308723401</v>
      </c>
      <c r="AD19" s="17">
        <v>0.101128957720562</v>
      </c>
      <c r="AE19" s="17"/>
      <c r="AF19" s="17">
        <v>7.35436557338148E-2</v>
      </c>
      <c r="AG19" s="17">
        <v>8.5116007011762099E-2</v>
      </c>
      <c r="AH19" s="17">
        <v>0.14817412908967301</v>
      </c>
      <c r="AI19" s="17">
        <v>0.91299775512027104</v>
      </c>
      <c r="AJ19" s="17">
        <v>0.14214501559555101</v>
      </c>
      <c r="AK19" s="17"/>
      <c r="AL19" s="17">
        <v>8.8255951526825804E-2</v>
      </c>
      <c r="AM19" s="17">
        <v>0.28652617138077902</v>
      </c>
      <c r="AN19" s="17">
        <v>5.5560124023519397E-2</v>
      </c>
      <c r="AO19" s="17">
        <v>0.86775177044408502</v>
      </c>
      <c r="AP19" s="17">
        <v>2.4405433519929399E-2</v>
      </c>
      <c r="AQ19" s="17"/>
      <c r="AR19" s="17">
        <v>1.0820585584719499E-2</v>
      </c>
      <c r="AS19" s="17">
        <v>0.29005460069191202</v>
      </c>
      <c r="AT19" s="17">
        <v>0.87283883789738603</v>
      </c>
    </row>
    <row r="20" spans="2:46" x14ac:dyDescent="0.3">
      <c r="B20" t="s">
        <v>48</v>
      </c>
      <c r="C20" s="17">
        <v>0.29010919259369899</v>
      </c>
      <c r="D20" s="17">
        <v>0.31329610959392401</v>
      </c>
      <c r="E20" s="17">
        <v>0.26720779902257202</v>
      </c>
      <c r="F20" s="17"/>
      <c r="G20" s="17">
        <v>0.26796368061373299</v>
      </c>
      <c r="H20" s="17">
        <v>0.42626314656574898</v>
      </c>
      <c r="I20" s="17">
        <v>0.326994431495233</v>
      </c>
      <c r="J20" s="17">
        <v>0.30828225102700801</v>
      </c>
      <c r="K20" s="17">
        <v>0.24800629677170399</v>
      </c>
      <c r="L20" s="17">
        <v>0.17761600195468499</v>
      </c>
      <c r="M20" s="17"/>
      <c r="N20" s="17">
        <v>0.362927881176277</v>
      </c>
      <c r="O20" s="17">
        <v>0.30293808693482599</v>
      </c>
      <c r="P20" s="17">
        <v>0.214805007371968</v>
      </c>
      <c r="Q20" s="17">
        <v>0.26428261299384898</v>
      </c>
      <c r="R20" s="17"/>
      <c r="S20" s="17">
        <v>0.36656448336261399</v>
      </c>
      <c r="T20" s="17">
        <v>0.23368731046272601</v>
      </c>
      <c r="U20" s="17">
        <v>0.161282177284571</v>
      </c>
      <c r="V20" s="17">
        <v>0.278764353342912</v>
      </c>
      <c r="W20" s="17">
        <v>0.232356036460414</v>
      </c>
      <c r="X20" s="17">
        <v>0.27097853017999701</v>
      </c>
      <c r="Y20" s="17">
        <v>0.33931414592908199</v>
      </c>
      <c r="Z20" s="17">
        <v>0.43095010691766999</v>
      </c>
      <c r="AA20" s="17">
        <v>0.39002735644629499</v>
      </c>
      <c r="AB20" s="17">
        <v>0.26491780193973402</v>
      </c>
      <c r="AC20" s="17">
        <v>0.32192708163322997</v>
      </c>
      <c r="AD20" s="17">
        <v>8.4165792879902196E-2</v>
      </c>
      <c r="AE20" s="17"/>
      <c r="AF20" s="17">
        <v>9.2113852164781504E-2</v>
      </c>
      <c r="AG20" s="17">
        <v>0.74415293651343595</v>
      </c>
      <c r="AH20" s="17">
        <v>4.9574363104142601E-2</v>
      </c>
      <c r="AI20" s="17">
        <v>1.7946609050177701E-2</v>
      </c>
      <c r="AJ20" s="17">
        <v>6.2125069945262998E-2</v>
      </c>
      <c r="AK20" s="17"/>
      <c r="AL20" s="17">
        <v>0.127291906504852</v>
      </c>
      <c r="AM20" s="17">
        <v>0.100674481961826</v>
      </c>
      <c r="AN20" s="17">
        <v>0.88224456973682297</v>
      </c>
      <c r="AO20" s="17">
        <v>5.9155660594905103E-2</v>
      </c>
      <c r="AP20" s="17">
        <v>0.25494969239151899</v>
      </c>
      <c r="AQ20" s="17"/>
      <c r="AR20" s="17">
        <v>0.43744196490535903</v>
      </c>
      <c r="AS20" s="17">
        <v>0.218358620404557</v>
      </c>
      <c r="AT20" s="17">
        <v>4.8936779989277999E-2</v>
      </c>
    </row>
    <row r="21" spans="2:46" x14ac:dyDescent="0.3">
      <c r="B21" t="s">
        <v>47</v>
      </c>
      <c r="C21" s="17">
        <v>7.8358655917831602E-2</v>
      </c>
      <c r="D21" s="17">
        <v>6.7796074585924904E-2</v>
      </c>
      <c r="E21" s="17">
        <v>8.8924606597154704E-2</v>
      </c>
      <c r="F21" s="17"/>
      <c r="G21" s="17">
        <v>8.7763557056282998E-2</v>
      </c>
      <c r="H21" s="17">
        <v>7.0556149809603105E-2</v>
      </c>
      <c r="I21" s="17">
        <v>7.41818747434458E-2</v>
      </c>
      <c r="J21" s="17">
        <v>8.3883426308152195E-2</v>
      </c>
      <c r="K21" s="17">
        <v>7.3460608348202006E-2</v>
      </c>
      <c r="L21" s="17">
        <v>8.0645602886857196E-2</v>
      </c>
      <c r="M21" s="17"/>
      <c r="N21" s="17">
        <v>0.100293769090553</v>
      </c>
      <c r="O21" s="17">
        <v>7.9984785652028698E-2</v>
      </c>
      <c r="P21" s="17">
        <v>5.4344057896495997E-2</v>
      </c>
      <c r="Q21" s="17">
        <v>7.2703753629290005E-2</v>
      </c>
      <c r="R21" s="17"/>
      <c r="S21" s="17">
        <v>8.1835928373772404E-2</v>
      </c>
      <c r="T21" s="17">
        <v>0.1070066046916</v>
      </c>
      <c r="U21" s="17">
        <v>0.12867594048374001</v>
      </c>
      <c r="V21" s="17">
        <v>6.6576878084337404E-2</v>
      </c>
      <c r="W21" s="17">
        <v>4.81772208898179E-2</v>
      </c>
      <c r="X21" s="17">
        <v>8.4670185880759294E-2</v>
      </c>
      <c r="Y21" s="17">
        <v>8.3829835729150301E-2</v>
      </c>
      <c r="Z21" s="17">
        <v>5.1226750262599499E-2</v>
      </c>
      <c r="AA21" s="17">
        <v>7.5582189611607203E-2</v>
      </c>
      <c r="AB21" s="17">
        <v>6.49335839743512E-2</v>
      </c>
      <c r="AC21" s="17">
        <v>3.8006860233958502E-2</v>
      </c>
      <c r="AD21" s="17">
        <v>2.9970604919715298E-2</v>
      </c>
      <c r="AE21" s="17"/>
      <c r="AF21" s="17">
        <v>2.1970599341540401E-2</v>
      </c>
      <c r="AG21" s="17">
        <v>3.0807763970103701E-2</v>
      </c>
      <c r="AH21" s="17">
        <v>8.4847667472985507E-3</v>
      </c>
      <c r="AI21" s="17">
        <v>8.3545404491596406E-3</v>
      </c>
      <c r="AJ21" s="17">
        <v>0.59780096443094599</v>
      </c>
      <c r="AK21" s="17"/>
      <c r="AL21" s="17">
        <v>0.59490635268164105</v>
      </c>
      <c r="AM21" s="17">
        <v>1.16267396936863E-2</v>
      </c>
      <c r="AN21" s="17">
        <v>1.13589453216555E-2</v>
      </c>
      <c r="AO21" s="17">
        <v>2.05210993638048E-2</v>
      </c>
      <c r="AP21" s="17">
        <v>4.8939810151446703E-2</v>
      </c>
      <c r="AQ21" s="17"/>
      <c r="AR21" s="17">
        <v>0.105876081317534</v>
      </c>
      <c r="AS21" s="17">
        <v>8.2077449072392797E-2</v>
      </c>
      <c r="AT21" s="17">
        <v>1.56623097697191E-2</v>
      </c>
    </row>
    <row r="22" spans="2:46" x14ac:dyDescent="0.3">
      <c r="B22" t="s">
        <v>45</v>
      </c>
      <c r="C22" s="17">
        <v>0.117888474966795</v>
      </c>
      <c r="D22" s="17">
        <v>0.13539951602258599</v>
      </c>
      <c r="E22" s="17">
        <v>0.10110486799935001</v>
      </c>
      <c r="F22" s="17"/>
      <c r="G22" s="17">
        <v>0.14194849538457599</v>
      </c>
      <c r="H22" s="17">
        <v>0.103187968209175</v>
      </c>
      <c r="I22" s="17">
        <v>0.13604023313366401</v>
      </c>
      <c r="J22" s="17">
        <v>0.11510676870782501</v>
      </c>
      <c r="K22" s="17">
        <v>0.12693382791333599</v>
      </c>
      <c r="L22" s="17">
        <v>9.5198317844096797E-2</v>
      </c>
      <c r="M22" s="17"/>
      <c r="N22" s="17">
        <v>8.3128006723319797E-2</v>
      </c>
      <c r="O22" s="17">
        <v>8.6822124156776495E-2</v>
      </c>
      <c r="P22" s="17">
        <v>0.18441574985950299</v>
      </c>
      <c r="Q22" s="17">
        <v>0.12840355108488</v>
      </c>
      <c r="R22" s="17"/>
      <c r="S22" s="17">
        <v>9.8305436172711799E-2</v>
      </c>
      <c r="T22" s="17">
        <v>0.13423310771605501</v>
      </c>
      <c r="U22" s="17">
        <v>0.150752601425272</v>
      </c>
      <c r="V22" s="17">
        <v>0.131312820762713</v>
      </c>
      <c r="W22" s="17">
        <v>0.188814316608377</v>
      </c>
      <c r="X22" s="17">
        <v>0.133602864882676</v>
      </c>
      <c r="Y22" s="17">
        <v>9.5013998952760095E-2</v>
      </c>
      <c r="Z22" s="17">
        <v>0.134862472425514</v>
      </c>
      <c r="AA22" s="17">
        <v>0.11902931180826901</v>
      </c>
      <c r="AB22" s="17">
        <v>6.3609895263590205E-2</v>
      </c>
      <c r="AC22" s="17">
        <v>7.7884933946554796E-2</v>
      </c>
      <c r="AD22" s="17">
        <v>6.1690079262516698E-2</v>
      </c>
      <c r="AE22" s="17"/>
      <c r="AF22" s="17">
        <v>1.04241808927511E-2</v>
      </c>
      <c r="AG22" s="17">
        <v>3.1364338377431397E-2</v>
      </c>
      <c r="AH22" s="17">
        <v>0.70331190245031106</v>
      </c>
      <c r="AI22" s="17">
        <v>2.9190649450498599E-2</v>
      </c>
      <c r="AJ22" s="17">
        <v>1.2178253174849401E-2</v>
      </c>
      <c r="AK22" s="17"/>
      <c r="AL22" s="17">
        <v>8.6640040532256699E-3</v>
      </c>
      <c r="AM22" s="17">
        <v>0.44361773670118498</v>
      </c>
      <c r="AN22" s="17">
        <v>1.48725925334351E-2</v>
      </c>
      <c r="AO22" s="17">
        <v>7.70871467463158E-3</v>
      </c>
      <c r="AP22" s="17">
        <v>2.7521796768666801E-2</v>
      </c>
      <c r="AQ22" s="17"/>
      <c r="AR22" s="17">
        <v>9.7292162070413898E-2</v>
      </c>
      <c r="AS22" s="17">
        <v>0.20507569349128499</v>
      </c>
      <c r="AT22" s="17">
        <v>3.1580822693652699E-2</v>
      </c>
    </row>
    <row r="23" spans="2:46" x14ac:dyDescent="0.3">
      <c r="B23" t="s">
        <v>50</v>
      </c>
      <c r="C23" s="17">
        <v>5.4048700407858301E-2</v>
      </c>
      <c r="D23" s="17">
        <v>4.9540864429368801E-2</v>
      </c>
      <c r="E23" s="17">
        <v>5.7623855961968597E-2</v>
      </c>
      <c r="F23" s="17"/>
      <c r="G23" s="17">
        <v>0.13897518702526901</v>
      </c>
      <c r="H23" s="17">
        <v>8.3953598872556101E-2</v>
      </c>
      <c r="I23" s="17">
        <v>3.9412493460195798E-2</v>
      </c>
      <c r="J23" s="17">
        <v>3.4785880985598698E-2</v>
      </c>
      <c r="K23" s="17">
        <v>1.55163359739114E-2</v>
      </c>
      <c r="L23" s="17">
        <v>2.66635555455733E-2</v>
      </c>
      <c r="M23" s="17"/>
      <c r="N23" s="17">
        <v>6.5048155863972196E-2</v>
      </c>
      <c r="O23" s="17">
        <v>4.3114703888735798E-2</v>
      </c>
      <c r="P23" s="17">
        <v>4.1798112786928798E-2</v>
      </c>
      <c r="Q23" s="17">
        <v>6.4950509427743094E-2</v>
      </c>
      <c r="R23" s="17"/>
      <c r="S23" s="17">
        <v>2.20705064558059E-2</v>
      </c>
      <c r="T23" s="17">
        <v>6.4191495286720204E-2</v>
      </c>
      <c r="U23" s="17">
        <v>2.31658011800298E-2</v>
      </c>
      <c r="V23" s="17">
        <v>5.3679646168638302E-2</v>
      </c>
      <c r="W23" s="17">
        <v>6.5905607727382798E-2</v>
      </c>
      <c r="X23" s="17">
        <v>9.8372328978817106E-2</v>
      </c>
      <c r="Y23" s="17">
        <v>7.9954877943184205E-2</v>
      </c>
      <c r="Z23" s="17">
        <v>6.1716299843875499E-2</v>
      </c>
      <c r="AA23" s="17">
        <v>5.1554133160774597E-2</v>
      </c>
      <c r="AB23" s="17">
        <v>3.96028464007495E-2</v>
      </c>
      <c r="AC23" s="17">
        <v>7.9621762119711295E-2</v>
      </c>
      <c r="AD23" s="17">
        <v>1.2587057462266E-2</v>
      </c>
      <c r="AE23" s="17"/>
      <c r="AF23" s="17">
        <v>0.685919800206507</v>
      </c>
      <c r="AG23" s="17">
        <v>2.0738797195082301E-2</v>
      </c>
      <c r="AH23" s="17">
        <v>6.3285397926986604E-3</v>
      </c>
      <c r="AI23" s="17">
        <v>0</v>
      </c>
      <c r="AJ23" s="17">
        <v>1.6517820078884499E-2</v>
      </c>
      <c r="AK23" s="17"/>
      <c r="AL23" s="17">
        <v>2.1781764781769498E-2</v>
      </c>
      <c r="AM23" s="17">
        <v>1.04016829828802E-2</v>
      </c>
      <c r="AN23" s="17">
        <v>7.8770788735374204E-3</v>
      </c>
      <c r="AO23" s="17">
        <v>6.5550594138214097E-3</v>
      </c>
      <c r="AP23" s="17">
        <v>0.56306231864921796</v>
      </c>
      <c r="AQ23" s="17"/>
      <c r="AR23" s="17">
        <v>8.0301182990593203E-2</v>
      </c>
      <c r="AS23" s="17">
        <v>3.9462712249049098E-2</v>
      </c>
      <c r="AT23" s="17">
        <v>6.1118488620558404E-3</v>
      </c>
    </row>
    <row r="24" spans="2:46" x14ac:dyDescent="0.3">
      <c r="B24" t="s">
        <v>68</v>
      </c>
      <c r="C24" s="17">
        <v>4.6159205923872897E-2</v>
      </c>
      <c r="D24" s="17">
        <v>4.93353233606032E-2</v>
      </c>
      <c r="E24" s="17">
        <v>4.3188323302100998E-2</v>
      </c>
      <c r="F24" s="17"/>
      <c r="G24" s="17">
        <v>2.4572607238140299E-2</v>
      </c>
      <c r="H24" s="17">
        <v>1.0968376925172401E-2</v>
      </c>
      <c r="I24" s="17">
        <v>3.6357645830617097E-2</v>
      </c>
      <c r="J24" s="17">
        <v>4.7036786385544697E-2</v>
      </c>
      <c r="K24" s="17">
        <v>8.9554943208484394E-2</v>
      </c>
      <c r="L24" s="17">
        <v>6.7254693522366904E-2</v>
      </c>
      <c r="M24" s="17"/>
      <c r="N24" s="17">
        <v>5.0777108626382503E-2</v>
      </c>
      <c r="O24" s="17">
        <v>6.3184675176305993E-2</v>
      </c>
      <c r="P24" s="17">
        <v>2.2948967463569999E-2</v>
      </c>
      <c r="Q24" s="17">
        <v>4.2781246688171903E-2</v>
      </c>
      <c r="R24" s="17"/>
      <c r="S24" s="17">
        <v>1.34111732864792E-2</v>
      </c>
      <c r="T24" s="17">
        <v>1.24466413525626E-2</v>
      </c>
      <c r="U24" s="17">
        <v>0</v>
      </c>
      <c r="V24" s="17">
        <v>1.36872506059898E-2</v>
      </c>
      <c r="W24" s="17">
        <v>0</v>
      </c>
      <c r="X24" s="17">
        <v>5.35305697237538E-3</v>
      </c>
      <c r="Y24" s="17">
        <v>0</v>
      </c>
      <c r="Z24" s="17">
        <v>1.2460428985591999E-2</v>
      </c>
      <c r="AA24" s="17">
        <v>4.4899053764422903E-3</v>
      </c>
      <c r="AB24" s="17">
        <v>0.20114359928300701</v>
      </c>
      <c r="AC24" s="17">
        <v>7.3774732099858895E-2</v>
      </c>
      <c r="AD24" s="17">
        <v>0.60833313993079396</v>
      </c>
      <c r="AE24" s="17"/>
      <c r="AF24" s="17">
        <v>9.7582299387603405E-3</v>
      </c>
      <c r="AG24" s="17">
        <v>9.09576427697599E-3</v>
      </c>
      <c r="AH24" s="17">
        <v>1.3630309433855599E-2</v>
      </c>
      <c r="AI24" s="17">
        <v>5.0299818721757797E-3</v>
      </c>
      <c r="AJ24" s="17">
        <v>1.2834500957191301E-2</v>
      </c>
      <c r="AK24" s="17"/>
      <c r="AL24" s="17">
        <v>4.3818770661761403E-3</v>
      </c>
      <c r="AM24" s="17">
        <v>9.0413930534165698E-3</v>
      </c>
      <c r="AN24" s="17">
        <v>2.40411068631471E-3</v>
      </c>
      <c r="AO24" s="17">
        <v>3.39021356941515E-3</v>
      </c>
      <c r="AP24" s="17">
        <v>8.0778811992782296E-3</v>
      </c>
      <c r="AQ24" s="17"/>
      <c r="AR24" s="17">
        <v>8.2935076360699106E-2</v>
      </c>
      <c r="AS24" s="17">
        <v>1.3215844308691301E-2</v>
      </c>
      <c r="AT24" s="17">
        <v>4.8020056378821297E-3</v>
      </c>
    </row>
    <row r="25" spans="2:46" x14ac:dyDescent="0.3">
      <c r="B25" t="s">
        <v>69</v>
      </c>
      <c r="C25" s="17">
        <v>8.0098622242965406E-2</v>
      </c>
      <c r="D25" s="17">
        <v>6.6227239532723803E-2</v>
      </c>
      <c r="E25" s="17">
        <v>9.3017982838442897E-2</v>
      </c>
      <c r="F25" s="17"/>
      <c r="G25" s="17">
        <v>4.63710815660743E-2</v>
      </c>
      <c r="H25" s="17">
        <v>6.9181207123442598E-2</v>
      </c>
      <c r="I25" s="17">
        <v>0.10072715318726</v>
      </c>
      <c r="J25" s="17">
        <v>8.8604557033772902E-2</v>
      </c>
      <c r="K25" s="17">
        <v>7.3670764623114102E-2</v>
      </c>
      <c r="L25" s="17">
        <v>9.2027700792221001E-2</v>
      </c>
      <c r="M25" s="17"/>
      <c r="N25" s="17">
        <v>6.7581493411591198E-2</v>
      </c>
      <c r="O25" s="17">
        <v>7.3087860180406597E-2</v>
      </c>
      <c r="P25" s="17">
        <v>8.9844114547613402E-2</v>
      </c>
      <c r="Q25" s="17">
        <v>9.3260381923193705E-2</v>
      </c>
      <c r="R25" s="17"/>
      <c r="S25" s="17">
        <v>6.6136902879732104E-2</v>
      </c>
      <c r="T25" s="17">
        <v>0.11885938810194401</v>
      </c>
      <c r="U25" s="17">
        <v>0.102811525060492</v>
      </c>
      <c r="V25" s="17">
        <v>8.5723340220754701E-2</v>
      </c>
      <c r="W25" s="17">
        <v>7.0179068360002095E-2</v>
      </c>
      <c r="X25" s="17">
        <v>8.2421264774778596E-2</v>
      </c>
      <c r="Y25" s="17">
        <v>8.1919652579771698E-2</v>
      </c>
      <c r="Z25" s="17">
        <v>2.3757315422333499E-2</v>
      </c>
      <c r="AA25" s="17">
        <v>6.5157430394677002E-2</v>
      </c>
      <c r="AB25" s="17">
        <v>5.8454080291767102E-2</v>
      </c>
      <c r="AC25" s="17">
        <v>0.114555279459386</v>
      </c>
      <c r="AD25" s="17">
        <v>4.8055410168285899E-2</v>
      </c>
      <c r="AE25" s="17"/>
      <c r="AF25" s="17">
        <v>8.9034685035112998E-2</v>
      </c>
      <c r="AG25" s="17">
        <v>7.4096912051866595E-2</v>
      </c>
      <c r="AH25" s="17">
        <v>6.3396892717340905E-2</v>
      </c>
      <c r="AI25" s="17">
        <v>2.6480464057716899E-2</v>
      </c>
      <c r="AJ25" s="17">
        <v>0.15142582673836499</v>
      </c>
      <c r="AK25" s="17"/>
      <c r="AL25" s="17">
        <v>0.10868172941989</v>
      </c>
      <c r="AM25" s="17">
        <v>9.0806258136434101E-2</v>
      </c>
      <c r="AN25" s="17">
        <v>1.21660425967005E-2</v>
      </c>
      <c r="AO25" s="17">
        <v>2.6542886906944399E-3</v>
      </c>
      <c r="AP25" s="17">
        <v>4.3095840480073401E-2</v>
      </c>
      <c r="AQ25" s="17"/>
      <c r="AR25" s="17">
        <v>5.1959896908528501E-2</v>
      </c>
      <c r="AS25" s="17">
        <v>0.13105278949479801</v>
      </c>
      <c r="AT25" s="17">
        <v>4.3647472920890903E-3</v>
      </c>
    </row>
    <row r="26" spans="2:46" x14ac:dyDescent="0.3">
      <c r="B26" t="s">
        <v>70</v>
      </c>
      <c r="C26" s="17">
        <v>9.2985793332026195E-2</v>
      </c>
      <c r="D26" s="17">
        <v>6.8124307567586001E-2</v>
      </c>
      <c r="E26" s="17">
        <v>0.117584685770475</v>
      </c>
      <c r="F26" s="17"/>
      <c r="G26" s="17">
        <v>0.18278012593687201</v>
      </c>
      <c r="H26" s="17">
        <v>4.01972853399966E-2</v>
      </c>
      <c r="I26" s="17">
        <v>0.12792674507770599</v>
      </c>
      <c r="J26" s="17">
        <v>0.13881181973690701</v>
      </c>
      <c r="K26" s="17">
        <v>6.8912888044123502E-2</v>
      </c>
      <c r="L26" s="17">
        <v>2.65467395555237E-2</v>
      </c>
      <c r="M26" s="17"/>
      <c r="N26" s="17">
        <v>3.6306274502810001E-2</v>
      </c>
      <c r="O26" s="17">
        <v>7.6657632426973196E-2</v>
      </c>
      <c r="P26" s="17">
        <v>0.123483995970676</v>
      </c>
      <c r="Q26" s="17">
        <v>0.14322700174581501</v>
      </c>
      <c r="R26" s="17"/>
      <c r="S26" s="17">
        <v>0.110767132204525</v>
      </c>
      <c r="T26" s="17">
        <v>6.7911861635371898E-2</v>
      </c>
      <c r="U26" s="17">
        <v>0.109377071093579</v>
      </c>
      <c r="V26" s="17">
        <v>0.10439631349959801</v>
      </c>
      <c r="W26" s="17">
        <v>9.8362439714793207E-2</v>
      </c>
      <c r="X26" s="17">
        <v>9.0662149140665393E-2</v>
      </c>
      <c r="Y26" s="17">
        <v>5.3362729449013803E-2</v>
      </c>
      <c r="Z26" s="17">
        <v>0.112971643650405</v>
      </c>
      <c r="AA26" s="17">
        <v>0.130553183364013</v>
      </c>
      <c r="AB26" s="17">
        <v>7.9365555321814593E-2</v>
      </c>
      <c r="AC26" s="17">
        <v>7.0875377420066707E-2</v>
      </c>
      <c r="AD26" s="17">
        <v>5.4068957655957997E-2</v>
      </c>
      <c r="AE26" s="17"/>
      <c r="AF26" s="17">
        <v>1.7234996686732E-2</v>
      </c>
      <c r="AG26" s="17">
        <v>4.6274806033422301E-3</v>
      </c>
      <c r="AH26" s="17">
        <v>7.0990966646801001E-3</v>
      </c>
      <c r="AI26" s="17">
        <v>0</v>
      </c>
      <c r="AJ26" s="17">
        <v>4.9725490789496703E-3</v>
      </c>
      <c r="AK26" s="17"/>
      <c r="AL26" s="17">
        <v>4.6036413965619603E-2</v>
      </c>
      <c r="AM26" s="17">
        <v>4.7305536089792002E-2</v>
      </c>
      <c r="AN26" s="17">
        <v>1.35165362280147E-2</v>
      </c>
      <c r="AO26" s="17">
        <v>3.2263193248642102E-2</v>
      </c>
      <c r="AP26" s="17">
        <v>2.9947226839867901E-2</v>
      </c>
      <c r="AQ26" s="17"/>
      <c r="AR26" s="17">
        <v>0.13337304986215301</v>
      </c>
      <c r="AS26" s="17">
        <v>2.0702290287315701E-2</v>
      </c>
      <c r="AT26" s="17">
        <v>1.5702647857936802E-2</v>
      </c>
    </row>
    <row r="27" spans="2:46" x14ac:dyDescent="0.3">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row>
    <row r="28" spans="2:46" x14ac:dyDescent="0.3">
      <c r="B28" s="6" t="s">
        <v>73</v>
      </c>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row>
    <row r="29" spans="2:46" x14ac:dyDescent="0.3">
      <c r="B29" s="24" t="s">
        <v>65</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row>
    <row r="30" spans="2:46" x14ac:dyDescent="0.3">
      <c r="B30" t="s">
        <v>53</v>
      </c>
      <c r="C30" s="17">
        <v>0.16579689556287999</v>
      </c>
      <c r="D30" s="17">
        <v>0.172478166251297</v>
      </c>
      <c r="E30" s="17">
        <v>0.159750572778737</v>
      </c>
      <c r="F30" s="17"/>
      <c r="G30" s="17">
        <v>0.106844223511942</v>
      </c>
      <c r="H30" s="17">
        <v>0.167650820068169</v>
      </c>
      <c r="I30" s="17">
        <v>0.125909612444041</v>
      </c>
      <c r="J30" s="17">
        <v>8.7296123625979702E-2</v>
      </c>
      <c r="K30" s="17">
        <v>0.18874319812214499</v>
      </c>
      <c r="L30" s="17">
        <v>0.28445747989442199</v>
      </c>
      <c r="M30" s="17"/>
      <c r="N30" s="17">
        <v>0.175407727101591</v>
      </c>
      <c r="O30" s="17">
        <v>0.186618744839811</v>
      </c>
      <c r="P30" s="17">
        <v>0.162368029381736</v>
      </c>
      <c r="Q30" s="17">
        <v>0.13882332588865201</v>
      </c>
      <c r="R30" s="17"/>
      <c r="S30" s="17">
        <v>0.197135893350907</v>
      </c>
      <c r="T30" s="17">
        <v>0.143664342693828</v>
      </c>
      <c r="U30" s="17">
        <v>0.25248598673846301</v>
      </c>
      <c r="V30" s="17">
        <v>0.179580746689709</v>
      </c>
      <c r="W30" s="17">
        <v>0.21049250546760101</v>
      </c>
      <c r="X30" s="17">
        <v>0.128363924147261</v>
      </c>
      <c r="Y30" s="17">
        <v>0.147509559734329</v>
      </c>
      <c r="Z30" s="17">
        <v>0.142414717287976</v>
      </c>
      <c r="AA30" s="17">
        <v>0.108200568698519</v>
      </c>
      <c r="AB30" s="17">
        <v>0.18175193330342199</v>
      </c>
      <c r="AC30" s="17">
        <v>0.163009239359448</v>
      </c>
      <c r="AD30" s="17">
        <v>9.7440402431749798E-2</v>
      </c>
      <c r="AE30" s="17"/>
      <c r="AF30" s="17">
        <v>5.0384753971999201E-2</v>
      </c>
      <c r="AG30" s="17">
        <v>5.3226215067891103E-2</v>
      </c>
      <c r="AH30" s="17">
        <v>3.5618787252094601E-2</v>
      </c>
      <c r="AI30" s="17">
        <v>0.69608754634794801</v>
      </c>
      <c r="AJ30" s="17">
        <v>6.6168458078711107E-2</v>
      </c>
      <c r="AK30" s="17"/>
      <c r="AL30" s="17">
        <v>2.5782845628304199E-2</v>
      </c>
      <c r="AM30" s="17">
        <v>8.2268741285154504E-2</v>
      </c>
      <c r="AN30" s="17">
        <v>4.3546502565681398E-2</v>
      </c>
      <c r="AO30" s="17">
        <v>0.84761828739534195</v>
      </c>
      <c r="AP30" s="17">
        <v>7.0572342089846698E-3</v>
      </c>
      <c r="AQ30" s="17"/>
      <c r="AR30" s="17">
        <v>0</v>
      </c>
      <c r="AS30" s="17">
        <v>0</v>
      </c>
      <c r="AT30" s="17">
        <v>1</v>
      </c>
    </row>
    <row r="31" spans="2:46" x14ac:dyDescent="0.3">
      <c r="B31" t="s">
        <v>52</v>
      </c>
      <c r="C31" s="17">
        <v>0.29453482959314797</v>
      </c>
      <c r="D31" s="17">
        <v>0.327702188533609</v>
      </c>
      <c r="E31" s="17">
        <v>0.26295604431369302</v>
      </c>
      <c r="F31" s="17"/>
      <c r="G31" s="17">
        <v>0.15766732996789901</v>
      </c>
      <c r="H31" s="17">
        <v>0.25412217735578801</v>
      </c>
      <c r="I31" s="17">
        <v>0.294982091760634</v>
      </c>
      <c r="J31" s="17">
        <v>0.30990918442857401</v>
      </c>
      <c r="K31" s="17">
        <v>0.33671422559756198</v>
      </c>
      <c r="L31" s="17">
        <v>0.37733457006884902</v>
      </c>
      <c r="M31" s="17"/>
      <c r="N31" s="17">
        <v>0.29329976052601198</v>
      </c>
      <c r="O31" s="17">
        <v>0.31611538244542198</v>
      </c>
      <c r="P31" s="17">
        <v>0.34480071773758503</v>
      </c>
      <c r="Q31" s="17">
        <v>0.23283095834842299</v>
      </c>
      <c r="R31" s="17"/>
      <c r="S31" s="17">
        <v>0.28752898908151697</v>
      </c>
      <c r="T31" s="17">
        <v>0.33418832578202501</v>
      </c>
      <c r="U31" s="17">
        <v>0.293606405416241</v>
      </c>
      <c r="V31" s="17">
        <v>0.31752450137100302</v>
      </c>
      <c r="W31" s="17">
        <v>0.28583203953428599</v>
      </c>
      <c r="X31" s="17">
        <v>0.35522455630497202</v>
      </c>
      <c r="Y31" s="17">
        <v>0.348230443989825</v>
      </c>
      <c r="Z31" s="17">
        <v>0.27002298485343601</v>
      </c>
      <c r="AA31" s="17">
        <v>0.28870057278780298</v>
      </c>
      <c r="AB31" s="17">
        <v>0.21704868990305301</v>
      </c>
      <c r="AC31" s="17">
        <v>0.234825699587178</v>
      </c>
      <c r="AD31" s="17">
        <v>0.16982406863258101</v>
      </c>
      <c r="AE31" s="17"/>
      <c r="AF31" s="17">
        <v>0.23491427499017101</v>
      </c>
      <c r="AG31" s="17">
        <v>0.29033556537097999</v>
      </c>
      <c r="AH31" s="17">
        <v>0.61380692863555297</v>
      </c>
      <c r="AI31" s="17">
        <v>0.25004140677646702</v>
      </c>
      <c r="AJ31" s="17">
        <v>0.38351392498451098</v>
      </c>
      <c r="AK31" s="17"/>
      <c r="AL31" s="17">
        <v>0.39294030926079898</v>
      </c>
      <c r="AM31" s="17">
        <v>0.57475188244598197</v>
      </c>
      <c r="AN31" s="17">
        <v>0.254417001671155</v>
      </c>
      <c r="AO31" s="17">
        <v>6.5741557636069495E-2</v>
      </c>
      <c r="AP31" s="17">
        <v>0.19907962294697801</v>
      </c>
      <c r="AQ31" s="17"/>
      <c r="AR31" s="17">
        <v>0</v>
      </c>
      <c r="AS31" s="17">
        <v>1</v>
      </c>
      <c r="AT31" s="17">
        <v>0</v>
      </c>
    </row>
    <row r="32" spans="2:46" x14ac:dyDescent="0.3">
      <c r="B32" t="s">
        <v>51</v>
      </c>
      <c r="C32" s="17">
        <v>0.46547415314637403</v>
      </c>
      <c r="D32" s="17">
        <v>0.446539630157059</v>
      </c>
      <c r="E32" s="17">
        <v>0.48241796981677398</v>
      </c>
      <c r="F32" s="17"/>
      <c r="G32" s="17">
        <v>0.613382946007067</v>
      </c>
      <c r="H32" s="17">
        <v>0.50138605491950405</v>
      </c>
      <c r="I32" s="17">
        <v>0.49084387390579698</v>
      </c>
      <c r="J32" s="17">
        <v>0.51924352850219502</v>
      </c>
      <c r="K32" s="17">
        <v>0.42177247880957602</v>
      </c>
      <c r="L32" s="17">
        <v>0.30275143671039201</v>
      </c>
      <c r="M32" s="17"/>
      <c r="N32" s="17">
        <v>0.468249387368873</v>
      </c>
      <c r="O32" s="17">
        <v>0.42733897334653498</v>
      </c>
      <c r="P32" s="17">
        <v>0.40963512547956699</v>
      </c>
      <c r="Q32" s="17">
        <v>0.54650103150164597</v>
      </c>
      <c r="R32" s="17"/>
      <c r="S32" s="17">
        <v>0.41423688658730101</v>
      </c>
      <c r="T32" s="17">
        <v>0.41211428627705698</v>
      </c>
      <c r="U32" s="17">
        <v>0.37773914435875</v>
      </c>
      <c r="V32" s="17">
        <v>0.46504279827553002</v>
      </c>
      <c r="W32" s="17">
        <v>0.44585976935541799</v>
      </c>
      <c r="X32" s="17">
        <v>0.42700064809061</v>
      </c>
      <c r="Y32" s="17">
        <v>0.43829897609794599</v>
      </c>
      <c r="Z32" s="17">
        <v>0.56344660948637504</v>
      </c>
      <c r="AA32" s="17">
        <v>0.53802611586377802</v>
      </c>
      <c r="AB32" s="17">
        <v>0.555511406664286</v>
      </c>
      <c r="AC32" s="17">
        <v>0.51733260438626405</v>
      </c>
      <c r="AD32" s="17">
        <v>0.65340266208341902</v>
      </c>
      <c r="AE32" s="17"/>
      <c r="AF32" s="17">
        <v>0.62917236369151197</v>
      </c>
      <c r="AG32" s="17">
        <v>0.604528730712519</v>
      </c>
      <c r="AH32" s="17">
        <v>0.29648137615194903</v>
      </c>
      <c r="AI32" s="17">
        <v>2.5877879349341298E-2</v>
      </c>
      <c r="AJ32" s="17">
        <v>0.50002659884539302</v>
      </c>
      <c r="AK32" s="17"/>
      <c r="AL32" s="17">
        <v>0.55408792070975399</v>
      </c>
      <c r="AM32" s="17">
        <v>0.29475704704786498</v>
      </c>
      <c r="AN32" s="17">
        <v>0.64152298703214405</v>
      </c>
      <c r="AO32" s="17">
        <v>5.74650997194198E-2</v>
      </c>
      <c r="AP32" s="17">
        <v>0.73851531826990502</v>
      </c>
      <c r="AQ32" s="17"/>
      <c r="AR32" s="17">
        <v>1</v>
      </c>
      <c r="AS32" s="17">
        <v>0</v>
      </c>
      <c r="AT32" s="17">
        <v>0</v>
      </c>
    </row>
    <row r="33" spans="2:46" x14ac:dyDescent="0.3">
      <c r="B33" t="s">
        <v>72</v>
      </c>
      <c r="C33" s="17">
        <v>7.4194121697597995E-2</v>
      </c>
      <c r="D33" s="17">
        <v>5.3280015058034799E-2</v>
      </c>
      <c r="E33" s="17">
        <v>9.4875413090796099E-2</v>
      </c>
      <c r="F33" s="17"/>
      <c r="G33" s="17">
        <v>0.12210550051309201</v>
      </c>
      <c r="H33" s="17">
        <v>7.6840947656538303E-2</v>
      </c>
      <c r="I33" s="17">
        <v>8.8264421889528002E-2</v>
      </c>
      <c r="J33" s="17">
        <v>8.3551163443250601E-2</v>
      </c>
      <c r="K33" s="17">
        <v>5.2770097470716801E-2</v>
      </c>
      <c r="L33" s="17">
        <v>3.54565133263368E-2</v>
      </c>
      <c r="M33" s="17"/>
      <c r="N33" s="17">
        <v>6.30431250035242E-2</v>
      </c>
      <c r="O33" s="17">
        <v>6.9926899368231807E-2</v>
      </c>
      <c r="P33" s="17">
        <v>8.3196127401111902E-2</v>
      </c>
      <c r="Q33" s="17">
        <v>8.1844684261279194E-2</v>
      </c>
      <c r="R33" s="17"/>
      <c r="S33" s="17">
        <v>0.101098230980274</v>
      </c>
      <c r="T33" s="17">
        <v>0.11003304524709</v>
      </c>
      <c r="U33" s="17">
        <v>7.6168463486546503E-2</v>
      </c>
      <c r="V33" s="17">
        <v>3.7851953663757799E-2</v>
      </c>
      <c r="W33" s="17">
        <v>5.7815685642694403E-2</v>
      </c>
      <c r="X33" s="17">
        <v>8.9410871457157204E-2</v>
      </c>
      <c r="Y33" s="17">
        <v>6.5961020177900301E-2</v>
      </c>
      <c r="Z33" s="17">
        <v>2.4115688372212798E-2</v>
      </c>
      <c r="AA33" s="17">
        <v>6.5072742649898804E-2</v>
      </c>
      <c r="AB33" s="17">
        <v>4.5687970129238198E-2</v>
      </c>
      <c r="AC33" s="17">
        <v>8.4832456667109396E-2</v>
      </c>
      <c r="AD33" s="17">
        <v>7.9332866852249995E-2</v>
      </c>
      <c r="AE33" s="17"/>
      <c r="AF33" s="17">
        <v>8.5528607346317898E-2</v>
      </c>
      <c r="AG33" s="17">
        <v>5.1909488848609797E-2</v>
      </c>
      <c r="AH33" s="17">
        <v>5.4092907960403398E-2</v>
      </c>
      <c r="AI33" s="17">
        <v>2.7993167526243701E-2</v>
      </c>
      <c r="AJ33" s="17">
        <v>5.0291018091384802E-2</v>
      </c>
      <c r="AK33" s="17"/>
      <c r="AL33" s="17">
        <v>2.7188924401143202E-2</v>
      </c>
      <c r="AM33" s="17">
        <v>4.8222329220998797E-2</v>
      </c>
      <c r="AN33" s="17">
        <v>6.0513508731019898E-2</v>
      </c>
      <c r="AO33" s="17">
        <v>2.9175055249168299E-2</v>
      </c>
      <c r="AP33" s="17">
        <v>5.5347824574131801E-2</v>
      </c>
      <c r="AQ33" s="17"/>
      <c r="AR33" s="17">
        <v>0</v>
      </c>
      <c r="AS33" s="17">
        <v>0</v>
      </c>
      <c r="AT33" s="17">
        <v>0</v>
      </c>
    </row>
    <row r="34" spans="2:46" x14ac:dyDescent="0.3">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row>
    <row r="35" spans="2:46" x14ac:dyDescent="0.3">
      <c r="B35" s="6" t="s">
        <v>81</v>
      </c>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row>
    <row r="36" spans="2:46" x14ac:dyDescent="0.3">
      <c r="B36" s="24" t="s">
        <v>82</v>
      </c>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row>
    <row r="37" spans="2:46" x14ac:dyDescent="0.3">
      <c r="B37" t="s">
        <v>74</v>
      </c>
      <c r="C37" s="17">
        <v>0.21307376279768001</v>
      </c>
      <c r="D37" s="17">
        <v>0.21852553397081401</v>
      </c>
      <c r="E37" s="17">
        <v>0.206259367707081</v>
      </c>
      <c r="F37" s="17"/>
      <c r="G37" s="17">
        <v>0.19691934319948801</v>
      </c>
      <c r="H37" s="17">
        <v>0.27597967669660101</v>
      </c>
      <c r="I37" s="17">
        <v>0.198236587162921</v>
      </c>
      <c r="J37" s="17">
        <v>0.19045836890158299</v>
      </c>
      <c r="K37" s="17">
        <v>0.23636642125549301</v>
      </c>
      <c r="L37" s="17">
        <v>0.184178854119776</v>
      </c>
      <c r="M37" s="17"/>
      <c r="N37" s="17">
        <v>0.28196037205198998</v>
      </c>
      <c r="O37" s="17">
        <v>0.19887855674789701</v>
      </c>
      <c r="P37" s="17">
        <v>0.18603376698466001</v>
      </c>
      <c r="Q37" s="17">
        <v>0.17612891672960099</v>
      </c>
      <c r="R37" s="17"/>
      <c r="S37" s="17">
        <v>0.21765618121528599</v>
      </c>
      <c r="T37" s="17">
        <v>0.19601281628346801</v>
      </c>
      <c r="U37" s="17">
        <v>0.18054407719527901</v>
      </c>
      <c r="V37" s="17">
        <v>0.21841064920753001</v>
      </c>
      <c r="W37" s="17">
        <v>0.21593026118894201</v>
      </c>
      <c r="X37" s="17">
        <v>0.177210144760308</v>
      </c>
      <c r="Y37" s="17">
        <v>0.21400821068140299</v>
      </c>
      <c r="Z37" s="17">
        <v>0.27963681980057498</v>
      </c>
      <c r="AA37" s="17">
        <v>0.242168264811566</v>
      </c>
      <c r="AB37" s="17">
        <v>0.25113724886298699</v>
      </c>
      <c r="AC37" s="17">
        <v>0.16660369458532401</v>
      </c>
      <c r="AD37" s="17">
        <v>0.18307554994688299</v>
      </c>
      <c r="AE37" s="17"/>
      <c r="AF37" s="17">
        <v>0.25382969946082901</v>
      </c>
      <c r="AG37" s="17">
        <v>0.22363005653315701</v>
      </c>
      <c r="AH37" s="17">
        <v>0.29665817852736998</v>
      </c>
      <c r="AI37" s="17">
        <v>0</v>
      </c>
      <c r="AJ37" s="17">
        <v>0.26309514620139202</v>
      </c>
      <c r="AK37" s="17"/>
      <c r="AL37" s="17">
        <v>0.26977041336374402</v>
      </c>
      <c r="AM37" s="17">
        <v>0.24468922924828801</v>
      </c>
      <c r="AN37" s="17">
        <v>0.235213011061951</v>
      </c>
      <c r="AO37" s="17">
        <v>0.188088245453254</v>
      </c>
      <c r="AP37" s="17">
        <v>0.248079792511675</v>
      </c>
      <c r="AQ37" s="17"/>
      <c r="AR37" s="17">
        <v>0.219964091168626</v>
      </c>
      <c r="AS37" s="17">
        <v>0.23031269277996699</v>
      </c>
      <c r="AT37" s="17">
        <v>0.219277202188638</v>
      </c>
    </row>
    <row r="38" spans="2:46" x14ac:dyDescent="0.3">
      <c r="B38" t="s">
        <v>75</v>
      </c>
      <c r="C38" s="17">
        <v>0.106627659865894</v>
      </c>
      <c r="D38" s="17">
        <v>0.10939367900600699</v>
      </c>
      <c r="E38" s="17">
        <v>0.104363271538333</v>
      </c>
      <c r="F38" s="17"/>
      <c r="G38" s="17">
        <v>7.4704743699692502E-2</v>
      </c>
      <c r="H38" s="17">
        <v>0.15886994416283601</v>
      </c>
      <c r="I38" s="17">
        <v>0.107430243749616</v>
      </c>
      <c r="J38" s="17">
        <v>7.48903327512358E-2</v>
      </c>
      <c r="K38" s="17">
        <v>0.11393047594047601</v>
      </c>
      <c r="L38" s="17">
        <v>0.108647866934739</v>
      </c>
      <c r="M38" s="17"/>
      <c r="N38" s="17">
        <v>0.121042982071133</v>
      </c>
      <c r="O38" s="17">
        <v>9.8846531863078901E-2</v>
      </c>
      <c r="P38" s="17">
        <v>0.110267779141367</v>
      </c>
      <c r="Q38" s="17">
        <v>9.5721521380846095E-2</v>
      </c>
      <c r="R38" s="17"/>
      <c r="S38" s="17">
        <v>0.14041198146912001</v>
      </c>
      <c r="T38" s="17">
        <v>9.2361056469988795E-2</v>
      </c>
      <c r="U38" s="17">
        <v>0.11127146807781001</v>
      </c>
      <c r="V38" s="17">
        <v>7.7262045412496205E-2</v>
      </c>
      <c r="W38" s="17">
        <v>4.6583781026827899E-2</v>
      </c>
      <c r="X38" s="17">
        <v>0.120084089210978</v>
      </c>
      <c r="Y38" s="17">
        <v>0.125368446803102</v>
      </c>
      <c r="Z38" s="17">
        <v>8.8638499799487402E-2</v>
      </c>
      <c r="AA38" s="17">
        <v>0.10346331826237</v>
      </c>
      <c r="AB38" s="17">
        <v>8.9357289358529393E-2</v>
      </c>
      <c r="AC38" s="17">
        <v>0.12166436173513299</v>
      </c>
      <c r="AD38" s="17">
        <v>0.18107982592321401</v>
      </c>
      <c r="AE38" s="17"/>
      <c r="AF38" s="17">
        <v>0.131274396811183</v>
      </c>
      <c r="AG38" s="17">
        <v>0.11530346542292801</v>
      </c>
      <c r="AH38" s="17">
        <v>0.171363730004675</v>
      </c>
      <c r="AI38" s="17">
        <v>0</v>
      </c>
      <c r="AJ38" s="17">
        <v>0.105624057784186</v>
      </c>
      <c r="AK38" s="17"/>
      <c r="AL38" s="17">
        <v>7.8671325053686E-2</v>
      </c>
      <c r="AM38" s="17">
        <v>0.13673019156875299</v>
      </c>
      <c r="AN38" s="17">
        <v>0.130375785315507</v>
      </c>
      <c r="AO38" s="17">
        <v>8.5635391694842897E-2</v>
      </c>
      <c r="AP38" s="17">
        <v>0.136902836816678</v>
      </c>
      <c r="AQ38" s="17"/>
      <c r="AR38" s="17">
        <v>8.9521926611100797E-2</v>
      </c>
      <c r="AS38" s="17">
        <v>0.14315263662041999</v>
      </c>
      <c r="AT38" s="17">
        <v>0.154027492558094</v>
      </c>
    </row>
    <row r="39" spans="2:46" x14ac:dyDescent="0.3">
      <c r="B39" t="s">
        <v>76</v>
      </c>
      <c r="C39" s="17">
        <v>0.10070658174885801</v>
      </c>
      <c r="D39" s="17">
        <v>0.10881776306419901</v>
      </c>
      <c r="E39" s="17">
        <v>9.3312030757424697E-2</v>
      </c>
      <c r="F39" s="17"/>
      <c r="G39" s="17">
        <v>0.13577687865916099</v>
      </c>
      <c r="H39" s="17">
        <v>8.7242316069365902E-2</v>
      </c>
      <c r="I39" s="17">
        <v>0.117315040416612</v>
      </c>
      <c r="J39" s="17">
        <v>0.100808129490361</v>
      </c>
      <c r="K39" s="17">
        <v>7.8287500271989094E-2</v>
      </c>
      <c r="L39" s="17">
        <v>8.2690343196782701E-2</v>
      </c>
      <c r="M39" s="17"/>
      <c r="N39" s="17">
        <v>6.2796218015025496E-2</v>
      </c>
      <c r="O39" s="17">
        <v>9.8125518691759298E-2</v>
      </c>
      <c r="P39" s="17">
        <v>9.0540584549161904E-2</v>
      </c>
      <c r="Q39" s="17">
        <v>0.14927166819103199</v>
      </c>
      <c r="R39" s="17"/>
      <c r="S39" s="17">
        <v>7.0183454848003202E-2</v>
      </c>
      <c r="T39" s="17">
        <v>0.111931044024105</v>
      </c>
      <c r="U39" s="17">
        <v>9.0184185489722304E-2</v>
      </c>
      <c r="V39" s="17">
        <v>0.105774530432199</v>
      </c>
      <c r="W39" s="17">
        <v>0.141949705019907</v>
      </c>
      <c r="X39" s="17">
        <v>0.176878870946794</v>
      </c>
      <c r="Y39" s="17">
        <v>7.4034236275280593E-2</v>
      </c>
      <c r="Z39" s="17">
        <v>8.9183431436033606E-2</v>
      </c>
      <c r="AA39" s="17">
        <v>9.2660522445814603E-2</v>
      </c>
      <c r="AB39" s="17">
        <v>7.6089281966615296E-2</v>
      </c>
      <c r="AC39" s="17">
        <v>7.1569955633264501E-2</v>
      </c>
      <c r="AD39" s="17">
        <v>0.124970540860754</v>
      </c>
      <c r="AE39" s="17"/>
      <c r="AF39" s="17">
        <v>0.128113361838018</v>
      </c>
      <c r="AG39" s="17">
        <v>9.7099780482940296E-2</v>
      </c>
      <c r="AH39" s="17">
        <v>8.9758584841761302E-2</v>
      </c>
      <c r="AI39" s="17">
        <v>0</v>
      </c>
      <c r="AJ39" s="17">
        <v>9.2872119955830404E-2</v>
      </c>
      <c r="AK39" s="17"/>
      <c r="AL39" s="17">
        <v>0.11546413836406499</v>
      </c>
      <c r="AM39" s="17">
        <v>0.101955008035026</v>
      </c>
      <c r="AN39" s="17">
        <v>8.5471678025540399E-2</v>
      </c>
      <c r="AO39" s="17">
        <v>7.6795235692220007E-2</v>
      </c>
      <c r="AP39" s="17">
        <v>0.14177384742833701</v>
      </c>
      <c r="AQ39" s="17"/>
      <c r="AR39" s="17">
        <v>0.11907784344983099</v>
      </c>
      <c r="AS39" s="17">
        <v>8.5112572722974497E-2</v>
      </c>
      <c r="AT39" s="17">
        <v>9.2895308141930005E-2</v>
      </c>
    </row>
    <row r="40" spans="2:46" x14ac:dyDescent="0.3">
      <c r="B40" t="s">
        <v>77</v>
      </c>
      <c r="C40" s="17">
        <v>0.27719827978072498</v>
      </c>
      <c r="D40" s="17">
        <v>0.296781332644447</v>
      </c>
      <c r="E40" s="17">
        <v>0.25826949692822598</v>
      </c>
      <c r="F40" s="17"/>
      <c r="G40" s="17">
        <v>0.18059484749101701</v>
      </c>
      <c r="H40" s="17">
        <v>0.21009927649229901</v>
      </c>
      <c r="I40" s="17">
        <v>0.25519979070457299</v>
      </c>
      <c r="J40" s="17">
        <v>0.32259624798833503</v>
      </c>
      <c r="K40" s="17">
        <v>0.32669633141017701</v>
      </c>
      <c r="L40" s="17">
        <v>0.37069054232814003</v>
      </c>
      <c r="M40" s="17"/>
      <c r="N40" s="17">
        <v>0.28012318780420797</v>
      </c>
      <c r="O40" s="17">
        <v>0.303515851917593</v>
      </c>
      <c r="P40" s="17">
        <v>0.29789149174463497</v>
      </c>
      <c r="Q40" s="17">
        <v>0.23620371261789599</v>
      </c>
      <c r="R40" s="17"/>
      <c r="S40" s="17">
        <v>0.23881287672065399</v>
      </c>
      <c r="T40" s="17">
        <v>0.27239738243811201</v>
      </c>
      <c r="U40" s="17">
        <v>0.28795195270483198</v>
      </c>
      <c r="V40" s="17">
        <v>0.237508592451803</v>
      </c>
      <c r="W40" s="17">
        <v>0.32276360313643399</v>
      </c>
      <c r="X40" s="17">
        <v>0.24336609248822699</v>
      </c>
      <c r="Y40" s="17">
        <v>0.29588406747783702</v>
      </c>
      <c r="Z40" s="17">
        <v>0.36916167811795603</v>
      </c>
      <c r="AA40" s="17">
        <v>0.24122547821948601</v>
      </c>
      <c r="AB40" s="17">
        <v>0.31507765113293701</v>
      </c>
      <c r="AC40" s="17">
        <v>0.38317629382583002</v>
      </c>
      <c r="AD40" s="17">
        <v>0.24942213040950001</v>
      </c>
      <c r="AE40" s="17"/>
      <c r="AF40" s="17">
        <v>0.30760208286179203</v>
      </c>
      <c r="AG40" s="17">
        <v>0.31880695719890101</v>
      </c>
      <c r="AH40" s="17">
        <v>0.28076824232015901</v>
      </c>
      <c r="AI40" s="17">
        <v>0</v>
      </c>
      <c r="AJ40" s="17">
        <v>0.316036966880621</v>
      </c>
      <c r="AK40" s="17"/>
      <c r="AL40" s="17">
        <v>0.31063566368645101</v>
      </c>
      <c r="AM40" s="17">
        <v>0.31559747741015098</v>
      </c>
      <c r="AN40" s="17">
        <v>0.28107563664280899</v>
      </c>
      <c r="AO40" s="17">
        <v>0.15462103401356</v>
      </c>
      <c r="AP40" s="17">
        <v>0.26240776488626999</v>
      </c>
      <c r="AQ40" s="17"/>
      <c r="AR40" s="17">
        <v>0.30560088391654999</v>
      </c>
      <c r="AS40" s="17">
        <v>0.29922727029253199</v>
      </c>
      <c r="AT40" s="17">
        <v>0.128580904746224</v>
      </c>
    </row>
    <row r="41" spans="2:46" x14ac:dyDescent="0.3">
      <c r="B41" t="s">
        <v>78</v>
      </c>
      <c r="C41" s="17">
        <v>0.13879250869076101</v>
      </c>
      <c r="D41" s="17">
        <v>0.14491836386486301</v>
      </c>
      <c r="E41" s="17">
        <v>0.13343114183555399</v>
      </c>
      <c r="F41" s="17"/>
      <c r="G41" s="17">
        <v>0.162396032054162</v>
      </c>
      <c r="H41" s="17">
        <v>0.14107011842845901</v>
      </c>
      <c r="I41" s="17">
        <v>0.116071200743675</v>
      </c>
      <c r="J41" s="17">
        <v>0.11984709763555</v>
      </c>
      <c r="K41" s="17">
        <v>0.12882665284221501</v>
      </c>
      <c r="L41" s="17">
        <v>0.166250148437107</v>
      </c>
      <c r="M41" s="17"/>
      <c r="N41" s="17">
        <v>0.153812960280484</v>
      </c>
      <c r="O41" s="17">
        <v>0.143793610288588</v>
      </c>
      <c r="P41" s="17">
        <v>0.12626822057978701</v>
      </c>
      <c r="Q41" s="17">
        <v>0.13091268476169901</v>
      </c>
      <c r="R41" s="17"/>
      <c r="S41" s="17">
        <v>0.15928671807995301</v>
      </c>
      <c r="T41" s="17">
        <v>0.16734872810757201</v>
      </c>
      <c r="U41" s="17">
        <v>0.113343913528846</v>
      </c>
      <c r="V41" s="17">
        <v>0.15891649401294</v>
      </c>
      <c r="W41" s="17">
        <v>0.14041377123439899</v>
      </c>
      <c r="X41" s="17">
        <v>0.13759416495725901</v>
      </c>
      <c r="Y41" s="17">
        <v>0.176111819794004</v>
      </c>
      <c r="Z41" s="17">
        <v>0.126738173504995</v>
      </c>
      <c r="AA41" s="17">
        <v>0.104600918754727</v>
      </c>
      <c r="AB41" s="17">
        <v>0.13977465405725201</v>
      </c>
      <c r="AC41" s="17">
        <v>0.110362466626635</v>
      </c>
      <c r="AD41" s="17">
        <v>3.2695063568214798E-2</v>
      </c>
      <c r="AE41" s="17"/>
      <c r="AF41" s="17">
        <v>0.12226416393875</v>
      </c>
      <c r="AG41" s="17">
        <v>0.19727890749407201</v>
      </c>
      <c r="AH41" s="17">
        <v>0.105669014790623</v>
      </c>
      <c r="AI41" s="17">
        <v>0</v>
      </c>
      <c r="AJ41" s="17">
        <v>0.15857780598138899</v>
      </c>
      <c r="AK41" s="17"/>
      <c r="AL41" s="17">
        <v>0.14841633554851</v>
      </c>
      <c r="AM41" s="17">
        <v>0.121874199063459</v>
      </c>
      <c r="AN41" s="17">
        <v>0.18345010037833701</v>
      </c>
      <c r="AO41" s="17">
        <v>0.22031855989506</v>
      </c>
      <c r="AP41" s="17">
        <v>0.130319285847596</v>
      </c>
      <c r="AQ41" s="17"/>
      <c r="AR41" s="17">
        <v>0.10658740449277999</v>
      </c>
      <c r="AS41" s="17">
        <v>0.18510404783520301</v>
      </c>
      <c r="AT41" s="17">
        <v>0.23086862166872901</v>
      </c>
    </row>
    <row r="42" spans="2:46" x14ac:dyDescent="0.3">
      <c r="B42" t="s">
        <v>79</v>
      </c>
      <c r="C42" s="17">
        <v>0.12864058348524199</v>
      </c>
      <c r="D42" s="17">
        <v>9.3114759157364599E-2</v>
      </c>
      <c r="E42" s="17">
        <v>0.163055201725955</v>
      </c>
      <c r="F42" s="17"/>
      <c r="G42" s="17">
        <v>0.11525390396519999</v>
      </c>
      <c r="H42" s="17">
        <v>0.10443319336773001</v>
      </c>
      <c r="I42" s="17">
        <v>0.17185850737639999</v>
      </c>
      <c r="J42" s="17">
        <v>0.17902166491145499</v>
      </c>
      <c r="K42" s="17">
        <v>0.107741399279565</v>
      </c>
      <c r="L42" s="17">
        <v>8.4439055342090202E-2</v>
      </c>
      <c r="M42" s="17"/>
      <c r="N42" s="17">
        <v>7.5230403787051398E-2</v>
      </c>
      <c r="O42" s="17">
        <v>0.11402630357457801</v>
      </c>
      <c r="P42" s="17">
        <v>0.149389330146487</v>
      </c>
      <c r="Q42" s="17">
        <v>0.179799312117914</v>
      </c>
      <c r="R42" s="17"/>
      <c r="S42" s="17">
        <v>0.123048732201181</v>
      </c>
      <c r="T42" s="17">
        <v>0.14158598674481701</v>
      </c>
      <c r="U42" s="17">
        <v>0.15367845867008401</v>
      </c>
      <c r="V42" s="17">
        <v>0.15721829473014101</v>
      </c>
      <c r="W42" s="17">
        <v>0.10733062945621399</v>
      </c>
      <c r="X42" s="17">
        <v>0.105378904354513</v>
      </c>
      <c r="Y42" s="17">
        <v>7.1942607907889797E-2</v>
      </c>
      <c r="Z42" s="17">
        <v>2.6884336874902999E-2</v>
      </c>
      <c r="AA42" s="17">
        <v>0.19301452364393401</v>
      </c>
      <c r="AB42" s="17">
        <v>0.100832819408065</v>
      </c>
      <c r="AC42" s="17">
        <v>0.11178977482093599</v>
      </c>
      <c r="AD42" s="17">
        <v>0.21367633459195501</v>
      </c>
      <c r="AE42" s="17"/>
      <c r="AF42" s="17">
        <v>4.8369538417260598E-2</v>
      </c>
      <c r="AG42" s="17">
        <v>3.7877067952519002E-2</v>
      </c>
      <c r="AH42" s="17">
        <v>5.5782249515412302E-2</v>
      </c>
      <c r="AI42" s="17">
        <v>0</v>
      </c>
      <c r="AJ42" s="17">
        <v>5.3576776353861801E-2</v>
      </c>
      <c r="AK42" s="17"/>
      <c r="AL42" s="17">
        <v>4.72849468754378E-2</v>
      </c>
      <c r="AM42" s="17">
        <v>7.3504898446888206E-2</v>
      </c>
      <c r="AN42" s="17">
        <v>6.01588974499455E-2</v>
      </c>
      <c r="AO42" s="17">
        <v>0.21806845417766299</v>
      </c>
      <c r="AP42" s="17">
        <v>4.9265265563319303E-2</v>
      </c>
      <c r="AQ42" s="17"/>
      <c r="AR42" s="17">
        <v>0.11855242676965</v>
      </c>
      <c r="AS42" s="17">
        <v>5.4740228480172001E-2</v>
      </c>
      <c r="AT42" s="17">
        <v>0.14070602925193901</v>
      </c>
    </row>
    <row r="43" spans="2:46" x14ac:dyDescent="0.3">
      <c r="B43" t="s">
        <v>80</v>
      </c>
      <c r="C43" s="17">
        <v>3.4960623630838898E-2</v>
      </c>
      <c r="D43" s="17">
        <v>2.84485682923061E-2</v>
      </c>
      <c r="E43" s="17">
        <v>4.1309489507427202E-2</v>
      </c>
      <c r="F43" s="17"/>
      <c r="G43" s="17">
        <v>0.13435425093127901</v>
      </c>
      <c r="H43" s="17">
        <v>2.2305474782710302E-2</v>
      </c>
      <c r="I43" s="17">
        <v>3.3888629846203201E-2</v>
      </c>
      <c r="J43" s="17">
        <v>1.2378158321479199E-2</v>
      </c>
      <c r="K43" s="17">
        <v>8.1512190000841995E-3</v>
      </c>
      <c r="L43" s="17">
        <v>3.1031896413659002E-3</v>
      </c>
      <c r="M43" s="17"/>
      <c r="N43" s="17">
        <v>2.5033875990107E-2</v>
      </c>
      <c r="O43" s="17">
        <v>4.2813626916506302E-2</v>
      </c>
      <c r="P43" s="17">
        <v>3.9608826853903198E-2</v>
      </c>
      <c r="Q43" s="17">
        <v>3.1962184201011198E-2</v>
      </c>
      <c r="R43" s="17"/>
      <c r="S43" s="17">
        <v>5.0600055465802402E-2</v>
      </c>
      <c r="T43" s="17">
        <v>1.8362985931938101E-2</v>
      </c>
      <c r="U43" s="17">
        <v>6.3025944333426107E-2</v>
      </c>
      <c r="V43" s="17">
        <v>4.4909393752890901E-2</v>
      </c>
      <c r="W43" s="17">
        <v>2.5028248937275E-2</v>
      </c>
      <c r="X43" s="17">
        <v>3.9487733281920699E-2</v>
      </c>
      <c r="Y43" s="17">
        <v>4.2650611060483699E-2</v>
      </c>
      <c r="Z43" s="17">
        <v>1.9757060466049699E-2</v>
      </c>
      <c r="AA43" s="17">
        <v>2.2866973862102801E-2</v>
      </c>
      <c r="AB43" s="17">
        <v>2.7731055213613701E-2</v>
      </c>
      <c r="AC43" s="17">
        <v>3.4833452772877402E-2</v>
      </c>
      <c r="AD43" s="17">
        <v>1.5080554699479901E-2</v>
      </c>
      <c r="AE43" s="17"/>
      <c r="AF43" s="17">
        <v>8.5467566721665195E-3</v>
      </c>
      <c r="AG43" s="17">
        <v>1.0003764915482801E-2</v>
      </c>
      <c r="AH43" s="17">
        <v>0</v>
      </c>
      <c r="AI43" s="17">
        <v>0</v>
      </c>
      <c r="AJ43" s="17">
        <v>1.0217126842720499E-2</v>
      </c>
      <c r="AK43" s="17"/>
      <c r="AL43" s="17">
        <v>2.9757177108106599E-2</v>
      </c>
      <c r="AM43" s="17">
        <v>5.6489962274339396E-3</v>
      </c>
      <c r="AN43" s="17">
        <v>2.4254891125911299E-2</v>
      </c>
      <c r="AO43" s="17">
        <v>5.6473079073401003E-2</v>
      </c>
      <c r="AP43" s="17">
        <v>3.1251206946123801E-2</v>
      </c>
      <c r="AQ43" s="17"/>
      <c r="AR43" s="17">
        <v>4.0695423591462103E-2</v>
      </c>
      <c r="AS43" s="17">
        <v>2.3505512687323699E-3</v>
      </c>
      <c r="AT43" s="17">
        <v>3.3644441444446102E-2</v>
      </c>
    </row>
    <row r="44" spans="2:46" x14ac:dyDescent="0.3">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row>
    <row r="45" spans="2:46" x14ac:dyDescent="0.3">
      <c r="B45" s="6" t="s">
        <v>83</v>
      </c>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row>
    <row r="46" spans="2:46" x14ac:dyDescent="0.3">
      <c r="B46" s="24" t="s">
        <v>84</v>
      </c>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row>
    <row r="47" spans="2:46" x14ac:dyDescent="0.3">
      <c r="B47" t="s">
        <v>61</v>
      </c>
      <c r="C47" s="17">
        <v>0.245436527597996</v>
      </c>
      <c r="D47" s="17">
        <v>0.29598338725622803</v>
      </c>
      <c r="E47" s="17">
        <v>0.195041570066948</v>
      </c>
      <c r="F47" s="17"/>
      <c r="G47" s="17">
        <v>0.25036379148853899</v>
      </c>
      <c r="H47" s="17">
        <v>0.353563530150936</v>
      </c>
      <c r="I47" s="17">
        <v>0.25329712543955102</v>
      </c>
      <c r="J47" s="17">
        <v>0.187665887961522</v>
      </c>
      <c r="K47" s="17">
        <v>0.21758254906298399</v>
      </c>
      <c r="L47" s="17">
        <v>0.214782073643111</v>
      </c>
      <c r="M47" s="17"/>
      <c r="N47" s="17">
        <v>0.28240074990372899</v>
      </c>
      <c r="O47" s="17">
        <v>0.261600659593832</v>
      </c>
      <c r="P47" s="17">
        <v>0.222860349889139</v>
      </c>
      <c r="Q47" s="17">
        <v>0.21076390495605901</v>
      </c>
      <c r="R47" s="17"/>
      <c r="S47" s="17">
        <v>0.36052011262607597</v>
      </c>
      <c r="T47" s="17">
        <v>0.19146705895670099</v>
      </c>
      <c r="U47" s="17">
        <v>0.28227971013376502</v>
      </c>
      <c r="V47" s="17">
        <v>0.22768676534708801</v>
      </c>
      <c r="W47" s="17">
        <v>0.26571775287224397</v>
      </c>
      <c r="X47" s="17">
        <v>0.26704807419574</v>
      </c>
      <c r="Y47" s="17">
        <v>0.228930272315744</v>
      </c>
      <c r="Z47" s="17">
        <v>0.27714698814323602</v>
      </c>
      <c r="AA47" s="17">
        <v>0.266490890680879</v>
      </c>
      <c r="AB47" s="17">
        <v>0.143216311000983</v>
      </c>
      <c r="AC47" s="17">
        <v>0.17440000061288199</v>
      </c>
      <c r="AD47" s="17">
        <v>0.183455286065076</v>
      </c>
      <c r="AE47" s="17"/>
      <c r="AF47" s="17">
        <v>0.17241769922699299</v>
      </c>
      <c r="AG47" s="17">
        <v>0.24451305656723499</v>
      </c>
      <c r="AH47" s="17">
        <v>0.30345679906075601</v>
      </c>
      <c r="AI47" s="17">
        <v>0.451399548439468</v>
      </c>
      <c r="AJ47" s="17">
        <v>0.28454943733153798</v>
      </c>
      <c r="AK47" s="17"/>
      <c r="AL47" s="17">
        <v>0.22932547165797099</v>
      </c>
      <c r="AM47" s="17">
        <v>0.29966502357847502</v>
      </c>
      <c r="AN47" s="17">
        <v>0.25290298251069598</v>
      </c>
      <c r="AO47" s="17">
        <v>0.80382259623265295</v>
      </c>
      <c r="AP47" s="17">
        <v>0.14244923932533901</v>
      </c>
      <c r="AQ47" s="17"/>
      <c r="AR47" s="17">
        <v>0.13758864936968701</v>
      </c>
      <c r="AS47" s="17">
        <v>0.41587613182510702</v>
      </c>
      <c r="AT47" s="17">
        <v>0</v>
      </c>
    </row>
    <row r="48" spans="2:46" x14ac:dyDescent="0.3">
      <c r="B48" t="s">
        <v>62</v>
      </c>
      <c r="C48" s="17">
        <v>0.53806991227563095</v>
      </c>
      <c r="D48" s="17">
        <v>0.49715697601856601</v>
      </c>
      <c r="E48" s="17">
        <v>0.57781504502160597</v>
      </c>
      <c r="F48" s="17"/>
      <c r="G48" s="17">
        <v>0.57087677371444601</v>
      </c>
      <c r="H48" s="17">
        <v>0.46015043651704401</v>
      </c>
      <c r="I48" s="17">
        <v>0.52812744558110802</v>
      </c>
      <c r="J48" s="17">
        <v>0.60257600541419898</v>
      </c>
      <c r="K48" s="17">
        <v>0.55380425530792499</v>
      </c>
      <c r="L48" s="17">
        <v>0.51731893182562205</v>
      </c>
      <c r="M48" s="17"/>
      <c r="N48" s="17">
        <v>0.49334304052982703</v>
      </c>
      <c r="O48" s="17">
        <v>0.50556152487294803</v>
      </c>
      <c r="P48" s="17">
        <v>0.54263282534812496</v>
      </c>
      <c r="Q48" s="17">
        <v>0.61503680449273401</v>
      </c>
      <c r="R48" s="17"/>
      <c r="S48" s="17">
        <v>0.43392193119495698</v>
      </c>
      <c r="T48" s="17">
        <v>0.52186516743048805</v>
      </c>
      <c r="U48" s="17">
        <v>0.41625021076407098</v>
      </c>
      <c r="V48" s="17">
        <v>0.559249101773026</v>
      </c>
      <c r="W48" s="17">
        <v>0.46410240507380002</v>
      </c>
      <c r="X48" s="17">
        <v>0.59905715024256401</v>
      </c>
      <c r="Y48" s="17">
        <v>0.54561314311009101</v>
      </c>
      <c r="Z48" s="17">
        <v>0.58363121255887096</v>
      </c>
      <c r="AA48" s="17">
        <v>0.56014860589494397</v>
      </c>
      <c r="AB48" s="17">
        <v>0.62754776893563602</v>
      </c>
      <c r="AC48" s="17">
        <v>0.60645839324149098</v>
      </c>
      <c r="AD48" s="17">
        <v>0.68368322002091797</v>
      </c>
      <c r="AE48" s="17"/>
      <c r="AF48" s="17">
        <v>0.66365734869636805</v>
      </c>
      <c r="AG48" s="17">
        <v>0.56263632011671405</v>
      </c>
      <c r="AH48" s="17">
        <v>0.46870635564002</v>
      </c>
      <c r="AI48" s="17">
        <v>0.20629053818586901</v>
      </c>
      <c r="AJ48" s="17">
        <v>0.42529625406857602</v>
      </c>
      <c r="AK48" s="17"/>
      <c r="AL48" s="17">
        <v>0.523405189816051</v>
      </c>
      <c r="AM48" s="17">
        <v>0.43111625269901199</v>
      </c>
      <c r="AN48" s="17">
        <v>0.57743393668262899</v>
      </c>
      <c r="AO48" s="17">
        <v>0.122496816945772</v>
      </c>
      <c r="AP48" s="17">
        <v>0.71020432910623799</v>
      </c>
      <c r="AQ48" s="17"/>
      <c r="AR48" s="17">
        <v>0.69831539277692101</v>
      </c>
      <c r="AS48" s="17">
        <v>0.28482268363749103</v>
      </c>
      <c r="AT48" s="17">
        <v>0</v>
      </c>
    </row>
    <row r="49" spans="2:46" x14ac:dyDescent="0.3">
      <c r="B49" t="s">
        <v>79</v>
      </c>
      <c r="C49" s="17">
        <v>0.216493560126373</v>
      </c>
      <c r="D49" s="17">
        <v>0.20685963672520599</v>
      </c>
      <c r="E49" s="17">
        <v>0.22714338491144601</v>
      </c>
      <c r="F49" s="17"/>
      <c r="G49" s="17">
        <v>0.178759434797015</v>
      </c>
      <c r="H49" s="17">
        <v>0.18628603333201901</v>
      </c>
      <c r="I49" s="17">
        <v>0.21857542897934101</v>
      </c>
      <c r="J49" s="17">
        <v>0.20975810662427799</v>
      </c>
      <c r="K49" s="17">
        <v>0.22861319562909099</v>
      </c>
      <c r="L49" s="17">
        <v>0.26789899453126698</v>
      </c>
      <c r="M49" s="17"/>
      <c r="N49" s="17">
        <v>0.22425620956644399</v>
      </c>
      <c r="O49" s="17">
        <v>0.23283781553322</v>
      </c>
      <c r="P49" s="17">
        <v>0.23450682476273599</v>
      </c>
      <c r="Q49" s="17">
        <v>0.174199290551208</v>
      </c>
      <c r="R49" s="17"/>
      <c r="S49" s="17">
        <v>0.20555795617896599</v>
      </c>
      <c r="T49" s="17">
        <v>0.28666777361281098</v>
      </c>
      <c r="U49" s="17">
        <v>0.301470079102164</v>
      </c>
      <c r="V49" s="17">
        <v>0.21306413287988599</v>
      </c>
      <c r="W49" s="17">
        <v>0.27017984205395601</v>
      </c>
      <c r="X49" s="17">
        <v>0.13389477556169699</v>
      </c>
      <c r="Y49" s="17">
        <v>0.22545658457416501</v>
      </c>
      <c r="Z49" s="17">
        <v>0.139221799297893</v>
      </c>
      <c r="AA49" s="17">
        <v>0.173360503424177</v>
      </c>
      <c r="AB49" s="17">
        <v>0.229235920063381</v>
      </c>
      <c r="AC49" s="17">
        <v>0.219141606145626</v>
      </c>
      <c r="AD49" s="17">
        <v>0.13286149391400501</v>
      </c>
      <c r="AE49" s="17"/>
      <c r="AF49" s="17">
        <v>0.16392495207663901</v>
      </c>
      <c r="AG49" s="17">
        <v>0.19285062331605099</v>
      </c>
      <c r="AH49" s="17">
        <v>0.22783684529922299</v>
      </c>
      <c r="AI49" s="17">
        <v>0.34230991337466299</v>
      </c>
      <c r="AJ49" s="17">
        <v>0.290154308599886</v>
      </c>
      <c r="AK49" s="17"/>
      <c r="AL49" s="17">
        <v>0.24726933852597799</v>
      </c>
      <c r="AM49" s="17">
        <v>0.26921872372251199</v>
      </c>
      <c r="AN49" s="17">
        <v>0.169663080806675</v>
      </c>
      <c r="AO49" s="17">
        <v>7.3680586821575397E-2</v>
      </c>
      <c r="AP49" s="17">
        <v>0.147346431568422</v>
      </c>
      <c r="AQ49" s="17"/>
      <c r="AR49" s="17">
        <v>0.16409595785339201</v>
      </c>
      <c r="AS49" s="17">
        <v>0.29930118453740201</v>
      </c>
      <c r="AT49" s="17">
        <v>0</v>
      </c>
    </row>
    <row r="50" spans="2:46" x14ac:dyDescent="0.3">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row>
    <row r="51" spans="2:46" x14ac:dyDescent="0.3">
      <c r="B51" s="6" t="s">
        <v>92</v>
      </c>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row>
    <row r="52" spans="2:46" x14ac:dyDescent="0.3">
      <c r="B52" s="24" t="s">
        <v>65</v>
      </c>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row>
    <row r="53" spans="2:46" x14ac:dyDescent="0.3">
      <c r="B53" t="s">
        <v>85</v>
      </c>
      <c r="C53" s="17">
        <v>0.462623594067754</v>
      </c>
      <c r="D53" s="17">
        <v>0.48654310563284697</v>
      </c>
      <c r="E53" s="17">
        <v>0.44058989598828402</v>
      </c>
      <c r="F53" s="17"/>
      <c r="G53" s="17">
        <v>0.396315164498311</v>
      </c>
      <c r="H53" s="17">
        <v>0.49294359576845098</v>
      </c>
      <c r="I53" s="17">
        <v>0.46403457314451402</v>
      </c>
      <c r="J53" s="17">
        <v>0.38069844812647902</v>
      </c>
      <c r="K53" s="17">
        <v>0.48225495906492799</v>
      </c>
      <c r="L53" s="17">
        <v>0.53438129206778595</v>
      </c>
      <c r="M53" s="17"/>
      <c r="N53" s="17">
        <v>0.51805478393784998</v>
      </c>
      <c r="O53" s="17">
        <v>0.46409580708201997</v>
      </c>
      <c r="P53" s="17">
        <v>0.47284212015653698</v>
      </c>
      <c r="Q53" s="17">
        <v>0.39197677130973202</v>
      </c>
      <c r="R53" s="17"/>
      <c r="S53" s="17">
        <v>0.47779290119457901</v>
      </c>
      <c r="T53" s="17">
        <v>0.47752500881690602</v>
      </c>
      <c r="U53" s="17">
        <v>0.49819402781704197</v>
      </c>
      <c r="V53" s="17">
        <v>0.53228820731859305</v>
      </c>
      <c r="W53" s="17">
        <v>0.45595933920640302</v>
      </c>
      <c r="X53" s="17">
        <v>0.48032593301186199</v>
      </c>
      <c r="Y53" s="17">
        <v>0.46490071165692098</v>
      </c>
      <c r="Z53" s="17">
        <v>0.45423727169768002</v>
      </c>
      <c r="AA53" s="17">
        <v>0.40679702986257599</v>
      </c>
      <c r="AB53" s="17">
        <v>0.43679178127732099</v>
      </c>
      <c r="AC53" s="17">
        <v>0.38569594095677201</v>
      </c>
      <c r="AD53" s="17">
        <v>0.40128044091187798</v>
      </c>
      <c r="AE53" s="17"/>
      <c r="AF53" s="17">
        <v>0.39416154116887298</v>
      </c>
      <c r="AG53" s="17">
        <v>0.45642781482713601</v>
      </c>
      <c r="AH53" s="17">
        <v>0.53047991109431802</v>
      </c>
      <c r="AI53" s="17">
        <v>0.56391948556232896</v>
      </c>
      <c r="AJ53" s="17">
        <v>0.54324544636248195</v>
      </c>
      <c r="AK53" s="17"/>
      <c r="AL53" s="17">
        <v>0.52570529587609105</v>
      </c>
      <c r="AM53" s="17">
        <v>0.54810556072281402</v>
      </c>
      <c r="AN53" s="17">
        <v>0.45762993219103199</v>
      </c>
      <c r="AO53" s="17">
        <v>0.50948655972583501</v>
      </c>
      <c r="AP53" s="17">
        <v>0.37081418827739399</v>
      </c>
      <c r="AQ53" s="17"/>
      <c r="AR53" s="17">
        <v>0.35037898562611802</v>
      </c>
      <c r="AS53" s="17">
        <v>0.64873804004542202</v>
      </c>
      <c r="AT53" s="17">
        <v>0.54022448021413205</v>
      </c>
    </row>
    <row r="54" spans="2:46" x14ac:dyDescent="0.3">
      <c r="B54" t="s">
        <v>86</v>
      </c>
      <c r="C54" s="17">
        <v>0.36972058677667402</v>
      </c>
      <c r="D54" s="17">
        <v>0.386433563138117</v>
      </c>
      <c r="E54" s="17">
        <v>0.35338863117222902</v>
      </c>
      <c r="F54" s="17"/>
      <c r="G54" s="17">
        <v>0.31989565474933701</v>
      </c>
      <c r="H54" s="17">
        <v>0.406431516518384</v>
      </c>
      <c r="I54" s="17">
        <v>0.31143168380893499</v>
      </c>
      <c r="J54" s="17">
        <v>0.35464020382862399</v>
      </c>
      <c r="K54" s="17">
        <v>0.35243354418036099</v>
      </c>
      <c r="L54" s="17">
        <v>0.44445723673586202</v>
      </c>
      <c r="M54" s="17"/>
      <c r="N54" s="17">
        <v>0.425624097243538</v>
      </c>
      <c r="O54" s="17">
        <v>0.37452910861996502</v>
      </c>
      <c r="P54" s="17">
        <v>0.36500683337624201</v>
      </c>
      <c r="Q54" s="17">
        <v>0.31304339499843198</v>
      </c>
      <c r="R54" s="17"/>
      <c r="S54" s="17">
        <v>0.38618714818197802</v>
      </c>
      <c r="T54" s="17">
        <v>0.38064400524487002</v>
      </c>
      <c r="U54" s="17">
        <v>0.36390590139177798</v>
      </c>
      <c r="V54" s="17">
        <v>0.38076191445714802</v>
      </c>
      <c r="W54" s="17">
        <v>0.36411325437563202</v>
      </c>
      <c r="X54" s="17">
        <v>0.38441137282712801</v>
      </c>
      <c r="Y54" s="17">
        <v>0.40620057023504802</v>
      </c>
      <c r="Z54" s="17">
        <v>0.35546625007856503</v>
      </c>
      <c r="AA54" s="17">
        <v>0.38955825694905599</v>
      </c>
      <c r="AB54" s="17">
        <v>0.35639728369672502</v>
      </c>
      <c r="AC54" s="17">
        <v>0.24843492423043101</v>
      </c>
      <c r="AD54" s="17">
        <v>0.28840098464681702</v>
      </c>
      <c r="AE54" s="17"/>
      <c r="AF54" s="17">
        <v>0.34293199954908099</v>
      </c>
      <c r="AG54" s="17">
        <v>0.37466008748402102</v>
      </c>
      <c r="AH54" s="17">
        <v>0.39523582513406103</v>
      </c>
      <c r="AI54" s="17">
        <v>0.46669650850894701</v>
      </c>
      <c r="AJ54" s="17">
        <v>0.46188023996970701</v>
      </c>
      <c r="AK54" s="17"/>
      <c r="AL54" s="17">
        <v>0.43624967099178003</v>
      </c>
      <c r="AM54" s="17">
        <v>0.43008006354300599</v>
      </c>
      <c r="AN54" s="17">
        <v>0.34963439471130398</v>
      </c>
      <c r="AO54" s="17">
        <v>0.42263111184984198</v>
      </c>
      <c r="AP54" s="17">
        <v>0.29339689999187302</v>
      </c>
      <c r="AQ54" s="17"/>
      <c r="AR54" s="17">
        <v>0.262271951988856</v>
      </c>
      <c r="AS54" s="17">
        <v>0.532547986005112</v>
      </c>
      <c r="AT54" s="17">
        <v>0.44587685178332798</v>
      </c>
    </row>
    <row r="55" spans="2:46" x14ac:dyDescent="0.3">
      <c r="B55" t="s">
        <v>87</v>
      </c>
      <c r="C55" s="17">
        <v>0.34669344627759202</v>
      </c>
      <c r="D55" s="17">
        <v>0.354465045014559</v>
      </c>
      <c r="E55" s="17">
        <v>0.34011549943438701</v>
      </c>
      <c r="F55" s="17"/>
      <c r="G55" s="17">
        <v>0.374848922721988</v>
      </c>
      <c r="H55" s="17">
        <v>0.411901077570688</v>
      </c>
      <c r="I55" s="17">
        <v>0.34090074684944199</v>
      </c>
      <c r="J55" s="17">
        <v>0.300194115800971</v>
      </c>
      <c r="K55" s="17">
        <v>0.34921527380925999</v>
      </c>
      <c r="L55" s="17">
        <v>0.31574790818288501</v>
      </c>
      <c r="M55" s="17"/>
      <c r="N55" s="17">
        <v>0.41804683735324399</v>
      </c>
      <c r="O55" s="17">
        <v>0.32936383366722699</v>
      </c>
      <c r="P55" s="17">
        <v>0.34975168329224998</v>
      </c>
      <c r="Q55" s="17">
        <v>0.28524910363217698</v>
      </c>
      <c r="R55" s="17"/>
      <c r="S55" s="17">
        <v>0.389206936990657</v>
      </c>
      <c r="T55" s="17">
        <v>0.36733685712707098</v>
      </c>
      <c r="U55" s="17">
        <v>0.29780923170055501</v>
      </c>
      <c r="V55" s="17">
        <v>0.38494477318974502</v>
      </c>
      <c r="W55" s="17">
        <v>0.39473822813383702</v>
      </c>
      <c r="X55" s="17">
        <v>0.37911980499276798</v>
      </c>
      <c r="Y55" s="17">
        <v>0.34242237596144498</v>
      </c>
      <c r="Z55" s="17">
        <v>0.30318212354829099</v>
      </c>
      <c r="AA55" s="17">
        <v>0.30863850470514897</v>
      </c>
      <c r="AB55" s="17">
        <v>0.32208391467571501</v>
      </c>
      <c r="AC55" s="17">
        <v>0.25469693381314901</v>
      </c>
      <c r="AD55" s="17">
        <v>0.30090337378028997</v>
      </c>
      <c r="AE55" s="17"/>
      <c r="AF55" s="17">
        <v>0.23149155037328301</v>
      </c>
      <c r="AG55" s="17">
        <v>0.35171004721279497</v>
      </c>
      <c r="AH55" s="17">
        <v>0.42816290011304697</v>
      </c>
      <c r="AI55" s="17">
        <v>0.39063446348318098</v>
      </c>
      <c r="AJ55" s="17">
        <v>0.37094087297477102</v>
      </c>
      <c r="AK55" s="17"/>
      <c r="AL55" s="17">
        <v>0.36884507592910298</v>
      </c>
      <c r="AM55" s="17">
        <v>0.41039517707289302</v>
      </c>
      <c r="AN55" s="17">
        <v>0.34417549929074198</v>
      </c>
      <c r="AO55" s="17">
        <v>0.36017033656163799</v>
      </c>
      <c r="AP55" s="17">
        <v>0.30173808663108398</v>
      </c>
      <c r="AQ55" s="17"/>
      <c r="AR55" s="17">
        <v>0.26774224714526701</v>
      </c>
      <c r="AS55" s="17">
        <v>0.49057581521367399</v>
      </c>
      <c r="AT55" s="17">
        <v>0.36011837355737503</v>
      </c>
    </row>
    <row r="56" spans="2:46" x14ac:dyDescent="0.3">
      <c r="B56" t="s">
        <v>88</v>
      </c>
      <c r="C56" s="17">
        <v>0.30300425021309102</v>
      </c>
      <c r="D56" s="17">
        <v>0.31887041458395898</v>
      </c>
      <c r="E56" s="17">
        <v>0.28730343437980999</v>
      </c>
      <c r="F56" s="17"/>
      <c r="G56" s="17">
        <v>0.29498028120131697</v>
      </c>
      <c r="H56" s="17">
        <v>0.37691620373863</v>
      </c>
      <c r="I56" s="17">
        <v>0.30248919146483599</v>
      </c>
      <c r="J56" s="17">
        <v>0.27098926674323898</v>
      </c>
      <c r="K56" s="17">
        <v>0.317562860109671</v>
      </c>
      <c r="L56" s="17">
        <v>0.26491020117302899</v>
      </c>
      <c r="M56" s="17"/>
      <c r="N56" s="17">
        <v>0.35067237943804502</v>
      </c>
      <c r="O56" s="17">
        <v>0.27875147140242901</v>
      </c>
      <c r="P56" s="17">
        <v>0.293861314321612</v>
      </c>
      <c r="Q56" s="17">
        <v>0.28421279566281898</v>
      </c>
      <c r="R56" s="17"/>
      <c r="S56" s="17">
        <v>0.37899626725402702</v>
      </c>
      <c r="T56" s="17">
        <v>0.29091566414110998</v>
      </c>
      <c r="U56" s="17">
        <v>0.25559479762838</v>
      </c>
      <c r="V56" s="17">
        <v>0.28360091119002101</v>
      </c>
      <c r="W56" s="17">
        <v>0.31535017517136799</v>
      </c>
      <c r="X56" s="17">
        <v>0.31392654485238403</v>
      </c>
      <c r="Y56" s="17">
        <v>0.30844527820666501</v>
      </c>
      <c r="Z56" s="17">
        <v>0.33074450190815802</v>
      </c>
      <c r="AA56" s="17">
        <v>0.26529421526165398</v>
      </c>
      <c r="AB56" s="17">
        <v>0.31269264272269198</v>
      </c>
      <c r="AC56" s="17">
        <v>0.228819864654283</v>
      </c>
      <c r="AD56" s="17">
        <v>0.30521921740614799</v>
      </c>
      <c r="AE56" s="17"/>
      <c r="AF56" s="17">
        <v>0.34266647685190199</v>
      </c>
      <c r="AG56" s="17">
        <v>0.35360597282133099</v>
      </c>
      <c r="AH56" s="17">
        <v>0.37250344759828602</v>
      </c>
      <c r="AI56" s="17">
        <v>0.22981504257865201</v>
      </c>
      <c r="AJ56" s="17">
        <v>0.26411270294242201</v>
      </c>
      <c r="AK56" s="17"/>
      <c r="AL56" s="17">
        <v>0.35484845011150801</v>
      </c>
      <c r="AM56" s="17">
        <v>0.350540878587976</v>
      </c>
      <c r="AN56" s="17">
        <v>0.36732599015009798</v>
      </c>
      <c r="AO56" s="17">
        <v>0.18222508066180401</v>
      </c>
      <c r="AP56" s="17">
        <v>0.33976503536897401</v>
      </c>
      <c r="AQ56" s="17"/>
      <c r="AR56" s="17">
        <v>0.28254086893469199</v>
      </c>
      <c r="AS56" s="17">
        <v>0.43160612323257902</v>
      </c>
      <c r="AT56" s="17">
        <v>0.20880802577406099</v>
      </c>
    </row>
    <row r="57" spans="2:46" x14ac:dyDescent="0.3">
      <c r="B57" t="s">
        <v>89</v>
      </c>
      <c r="C57" s="17">
        <v>0.24734704523397799</v>
      </c>
      <c r="D57" s="17">
        <v>0.27333576833384099</v>
      </c>
      <c r="E57" s="17">
        <v>0.22265205861059301</v>
      </c>
      <c r="F57" s="17"/>
      <c r="G57" s="17">
        <v>0.235311293279893</v>
      </c>
      <c r="H57" s="17">
        <v>0.28288863819139698</v>
      </c>
      <c r="I57" s="17">
        <v>0.24137040987905201</v>
      </c>
      <c r="J57" s="17">
        <v>0.222586201627303</v>
      </c>
      <c r="K57" s="17">
        <v>0.226904497643277</v>
      </c>
      <c r="L57" s="17">
        <v>0.26520725746151003</v>
      </c>
      <c r="M57" s="17"/>
      <c r="N57" s="17">
        <v>0.30432165850191301</v>
      </c>
      <c r="O57" s="17">
        <v>0.22878773956712301</v>
      </c>
      <c r="P57" s="17">
        <v>0.23330106826174901</v>
      </c>
      <c r="Q57" s="17">
        <v>0.218349583257996</v>
      </c>
      <c r="R57" s="17"/>
      <c r="S57" s="17">
        <v>0.29835866452760101</v>
      </c>
      <c r="T57" s="17">
        <v>0.26003470604627499</v>
      </c>
      <c r="U57" s="17">
        <v>0.24415816784605701</v>
      </c>
      <c r="V57" s="17">
        <v>0.26321387003804902</v>
      </c>
      <c r="W57" s="17">
        <v>0.29391221683673602</v>
      </c>
      <c r="X57" s="17">
        <v>0.26426886361319102</v>
      </c>
      <c r="Y57" s="17">
        <v>0.20688607906627299</v>
      </c>
      <c r="Z57" s="17">
        <v>0.19032315709667599</v>
      </c>
      <c r="AA57" s="17">
        <v>0.19655660179915699</v>
      </c>
      <c r="AB57" s="17">
        <v>0.25887807293822102</v>
      </c>
      <c r="AC57" s="17">
        <v>0.215852617185707</v>
      </c>
      <c r="AD57" s="17">
        <v>0.142552382383237</v>
      </c>
      <c r="AE57" s="17"/>
      <c r="AF57" s="17">
        <v>0.211247932053751</v>
      </c>
      <c r="AG57" s="17">
        <v>0.26448300222166998</v>
      </c>
      <c r="AH57" s="17">
        <v>0.31727007700985199</v>
      </c>
      <c r="AI57" s="17">
        <v>0.28012464794836001</v>
      </c>
      <c r="AJ57" s="17">
        <v>0.26918478566076298</v>
      </c>
      <c r="AK57" s="17"/>
      <c r="AL57" s="17">
        <v>0.25830952966092502</v>
      </c>
      <c r="AM57" s="17">
        <v>0.314750565576571</v>
      </c>
      <c r="AN57" s="17">
        <v>0.27013268740619401</v>
      </c>
      <c r="AO57" s="17">
        <v>0.22994293693154999</v>
      </c>
      <c r="AP57" s="17">
        <v>0.18253134498770701</v>
      </c>
      <c r="AQ57" s="17"/>
      <c r="AR57" s="17">
        <v>0.175392804931987</v>
      </c>
      <c r="AS57" s="17">
        <v>0.38699781148160201</v>
      </c>
      <c r="AT57" s="17">
        <v>0.238109839586466</v>
      </c>
    </row>
    <row r="58" spans="2:46" x14ac:dyDescent="0.3">
      <c r="B58" t="s">
        <v>90</v>
      </c>
      <c r="C58" s="17">
        <v>0.20386848072773001</v>
      </c>
      <c r="D58" s="17">
        <v>0.18173440819453199</v>
      </c>
      <c r="E58" s="17">
        <v>0.22424289474717601</v>
      </c>
      <c r="F58" s="17"/>
      <c r="G58" s="17">
        <v>0.15115340734563801</v>
      </c>
      <c r="H58" s="17">
        <v>0.121902899653374</v>
      </c>
      <c r="I58" s="17">
        <v>0.182084682610968</v>
      </c>
      <c r="J58" s="17">
        <v>0.27415573863690501</v>
      </c>
      <c r="K58" s="17">
        <v>0.260640356056213</v>
      </c>
      <c r="L58" s="17">
        <v>0.228083963697089</v>
      </c>
      <c r="M58" s="17"/>
      <c r="N58" s="17">
        <v>0.16542584030906801</v>
      </c>
      <c r="O58" s="17">
        <v>0.210454463582781</v>
      </c>
      <c r="P58" s="17">
        <v>0.19205714226440701</v>
      </c>
      <c r="Q58" s="17">
        <v>0.24950109565331499</v>
      </c>
      <c r="R58" s="17"/>
      <c r="S58" s="17">
        <v>0.113677077418031</v>
      </c>
      <c r="T58" s="17">
        <v>0.20793906447434701</v>
      </c>
      <c r="U58" s="17">
        <v>0.161103437497362</v>
      </c>
      <c r="V58" s="17">
        <v>0.164100938993232</v>
      </c>
      <c r="W58" s="17">
        <v>0.165388636971948</v>
      </c>
      <c r="X58" s="17">
        <v>0.205864140257635</v>
      </c>
      <c r="Y58" s="17">
        <v>0.194621529388121</v>
      </c>
      <c r="Z58" s="17">
        <v>0.236512568737622</v>
      </c>
      <c r="AA58" s="17">
        <v>0.25955524427347298</v>
      </c>
      <c r="AB58" s="17">
        <v>0.28470155127756203</v>
      </c>
      <c r="AC58" s="17">
        <v>0.29904941980954403</v>
      </c>
      <c r="AD58" s="17">
        <v>0.30125217877236199</v>
      </c>
      <c r="AE58" s="17"/>
      <c r="AF58" s="17">
        <v>0.32152139796267099</v>
      </c>
      <c r="AG58" s="17">
        <v>0.24158024575284201</v>
      </c>
      <c r="AH58" s="17">
        <v>0.151777903954355</v>
      </c>
      <c r="AI58" s="17">
        <v>1.8593650330917599E-2</v>
      </c>
      <c r="AJ58" s="17">
        <v>0.217944514698234</v>
      </c>
      <c r="AK58" s="17"/>
      <c r="AL58" s="17">
        <v>0.215464368105999</v>
      </c>
      <c r="AM58" s="17">
        <v>0.14448121667984401</v>
      </c>
      <c r="AN58" s="17">
        <v>0.24065749398702899</v>
      </c>
      <c r="AO58" s="17">
        <v>7.3442987954956901E-3</v>
      </c>
      <c r="AP58" s="17">
        <v>0.36035992607353901</v>
      </c>
      <c r="AQ58" s="17"/>
      <c r="AR58" s="17">
        <v>0.36684676927927401</v>
      </c>
      <c r="AS58" s="17">
        <v>7.3954288401025595E-2</v>
      </c>
      <c r="AT58" s="17">
        <v>6.2959933859173204E-3</v>
      </c>
    </row>
    <row r="59" spans="2:46" x14ac:dyDescent="0.3">
      <c r="B59" t="s">
        <v>91</v>
      </c>
      <c r="C59" s="17">
        <v>0.18208977542334601</v>
      </c>
      <c r="D59" s="17">
        <v>0.19328217273798001</v>
      </c>
      <c r="E59" s="17">
        <v>0.17167808221856501</v>
      </c>
      <c r="F59" s="17"/>
      <c r="G59" s="17">
        <v>0.21196034573208999</v>
      </c>
      <c r="H59" s="17">
        <v>0.23657295802406</v>
      </c>
      <c r="I59" s="17">
        <v>0.18177008046596799</v>
      </c>
      <c r="J59" s="17">
        <v>0.153666104324961</v>
      </c>
      <c r="K59" s="17">
        <v>0.156421281568034</v>
      </c>
      <c r="L59" s="17">
        <v>0.158516933318744</v>
      </c>
      <c r="M59" s="17"/>
      <c r="N59" s="17">
        <v>0.233834252361619</v>
      </c>
      <c r="O59" s="17">
        <v>0.17627460659691399</v>
      </c>
      <c r="P59" s="17">
        <v>0.16904219634387199</v>
      </c>
      <c r="Q59" s="17">
        <v>0.145999062199347</v>
      </c>
      <c r="R59" s="17"/>
      <c r="S59" s="17">
        <v>0.232035192536068</v>
      </c>
      <c r="T59" s="17">
        <v>0.21131379370638601</v>
      </c>
      <c r="U59" s="17">
        <v>0.15750360630737301</v>
      </c>
      <c r="V59" s="17">
        <v>0.22254806887140499</v>
      </c>
      <c r="W59" s="17">
        <v>0.150586927719007</v>
      </c>
      <c r="X59" s="17">
        <v>0.19582153963651899</v>
      </c>
      <c r="Y59" s="17">
        <v>0.128018836888496</v>
      </c>
      <c r="Z59" s="17">
        <v>0.217658372383596</v>
      </c>
      <c r="AA59" s="17">
        <v>0.14601481023996299</v>
      </c>
      <c r="AB59" s="17">
        <v>0.16251422061045601</v>
      </c>
      <c r="AC59" s="17">
        <v>0.143482093141509</v>
      </c>
      <c r="AD59" s="17">
        <v>0.151357645196429</v>
      </c>
      <c r="AE59" s="17"/>
      <c r="AF59" s="17">
        <v>0.23052206599782299</v>
      </c>
      <c r="AG59" s="17">
        <v>0.18444720553115501</v>
      </c>
      <c r="AH59" s="17">
        <v>0.17482143014420301</v>
      </c>
      <c r="AI59" s="17">
        <v>0.23987447430828701</v>
      </c>
      <c r="AJ59" s="17">
        <v>0.191168024650928</v>
      </c>
      <c r="AK59" s="17"/>
      <c r="AL59" s="17">
        <v>0.18051703242302</v>
      </c>
      <c r="AM59" s="17">
        <v>0.181215485581909</v>
      </c>
      <c r="AN59" s="17">
        <v>0.20082076311550001</v>
      </c>
      <c r="AO59" s="17">
        <v>0.210826580965638</v>
      </c>
      <c r="AP59" s="17">
        <v>0.171947939063329</v>
      </c>
      <c r="AQ59" s="17"/>
      <c r="AR59" s="17">
        <v>0.14316317737096901</v>
      </c>
      <c r="AS59" s="17">
        <v>0.23734761809375199</v>
      </c>
      <c r="AT59" s="17">
        <v>0.22527510455638899</v>
      </c>
    </row>
    <row r="60" spans="2:46" x14ac:dyDescent="0.3">
      <c r="B60" t="s">
        <v>79</v>
      </c>
      <c r="C60" s="17">
        <v>8.8060951845003704E-2</v>
      </c>
      <c r="D60" s="17">
        <v>7.3450753243467504E-2</v>
      </c>
      <c r="E60" s="17">
        <v>0.102615685941453</v>
      </c>
      <c r="F60" s="17"/>
      <c r="G60" s="17">
        <v>0.115408929059564</v>
      </c>
      <c r="H60" s="17">
        <v>6.7739986335269994E-2</v>
      </c>
      <c r="I60" s="17">
        <v>0.10398826928061999</v>
      </c>
      <c r="J60" s="17">
        <v>8.9409142818809198E-2</v>
      </c>
      <c r="K60" s="17">
        <v>7.0752548253158506E-2</v>
      </c>
      <c r="L60" s="17">
        <v>8.3922889802846803E-2</v>
      </c>
      <c r="M60" s="17"/>
      <c r="N60" s="17">
        <v>4.9782873112358503E-2</v>
      </c>
      <c r="O60" s="17">
        <v>0.11225197628517899</v>
      </c>
      <c r="P60" s="17">
        <v>8.2610569027066594E-2</v>
      </c>
      <c r="Q60" s="17">
        <v>0.110046811197215</v>
      </c>
      <c r="R60" s="17"/>
      <c r="S60" s="17">
        <v>9.8981992347209002E-2</v>
      </c>
      <c r="T60" s="17">
        <v>0.10715947994486601</v>
      </c>
      <c r="U60" s="17">
        <v>0.14182842479593499</v>
      </c>
      <c r="V60" s="17">
        <v>6.8838026033024996E-2</v>
      </c>
      <c r="W60" s="17">
        <v>6.6065667612520196E-2</v>
      </c>
      <c r="X60" s="17">
        <v>7.1607717223342901E-2</v>
      </c>
      <c r="Y60" s="17">
        <v>6.6789111227958303E-2</v>
      </c>
      <c r="Z60" s="17">
        <v>5.0981999798069201E-2</v>
      </c>
      <c r="AA60" s="17">
        <v>9.1763142803323094E-2</v>
      </c>
      <c r="AB60" s="17">
        <v>6.5468999964375704E-2</v>
      </c>
      <c r="AC60" s="17">
        <v>8.3188559054303807E-2</v>
      </c>
      <c r="AD60" s="17">
        <v>0.13794117873220499</v>
      </c>
      <c r="AE60" s="17"/>
      <c r="AF60" s="17">
        <v>4.7730395870621702E-2</v>
      </c>
      <c r="AG60" s="17">
        <v>2.1894187695448299E-2</v>
      </c>
      <c r="AH60" s="17">
        <v>4.9602086932926802E-2</v>
      </c>
      <c r="AI60" s="17">
        <v>0.14220103477187099</v>
      </c>
      <c r="AJ60" s="17">
        <v>5.0251840855296902E-2</v>
      </c>
      <c r="AK60" s="17"/>
      <c r="AL60" s="17">
        <v>4.9892993729198698E-2</v>
      </c>
      <c r="AM60" s="17">
        <v>3.9750201557890601E-2</v>
      </c>
      <c r="AN60" s="17">
        <v>2.5072464628269699E-2</v>
      </c>
      <c r="AO60" s="17">
        <v>0.16898137256154899</v>
      </c>
      <c r="AP60" s="17">
        <v>2.3884997541034399E-2</v>
      </c>
      <c r="AQ60" s="17"/>
      <c r="AR60" s="17">
        <v>6.3994419543586797E-2</v>
      </c>
      <c r="AS60" s="17">
        <v>2.2131491609472798E-2</v>
      </c>
      <c r="AT60" s="17">
        <v>0.147565522589792</v>
      </c>
    </row>
    <row r="61" spans="2:46" x14ac:dyDescent="0.3">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row>
    <row r="62" spans="2:46" x14ac:dyDescent="0.3">
      <c r="B62" s="6" t="s">
        <v>106</v>
      </c>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row>
    <row r="63" spans="2:46" x14ac:dyDescent="0.3">
      <c r="B63" s="24" t="s">
        <v>65</v>
      </c>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row>
    <row r="64" spans="2:46" x14ac:dyDescent="0.3">
      <c r="B64" t="s">
        <v>93</v>
      </c>
      <c r="C64" s="17">
        <v>0.24620462922641401</v>
      </c>
      <c r="D64" s="17">
        <v>0.26409251897706698</v>
      </c>
      <c r="E64" s="17">
        <v>0.22943190545513001</v>
      </c>
      <c r="F64" s="17"/>
      <c r="G64" s="17">
        <v>0.192013004801177</v>
      </c>
      <c r="H64" s="17">
        <v>0.293327898680111</v>
      </c>
      <c r="I64" s="17">
        <v>0.211529052491501</v>
      </c>
      <c r="J64" s="17">
        <v>0.21715689207057201</v>
      </c>
      <c r="K64" s="17">
        <v>0.269613245976492</v>
      </c>
      <c r="L64" s="17">
        <v>0.28012930620377002</v>
      </c>
      <c r="M64" s="17"/>
      <c r="N64" s="17">
        <v>0.290880655782014</v>
      </c>
      <c r="O64" s="17">
        <v>0.27494926458946101</v>
      </c>
      <c r="P64" s="17">
        <v>0.23420987100476801</v>
      </c>
      <c r="Q64" s="17">
        <v>0.18170508890843901</v>
      </c>
      <c r="R64" s="17"/>
      <c r="S64" s="17">
        <v>0.28647964698897799</v>
      </c>
      <c r="T64" s="17">
        <v>0.243628214639348</v>
      </c>
      <c r="U64" s="17">
        <v>0.290588301866192</v>
      </c>
      <c r="V64" s="17">
        <v>0.29510532902776798</v>
      </c>
      <c r="W64" s="17">
        <v>0.284059828906565</v>
      </c>
      <c r="X64" s="17">
        <v>0.226960507244654</v>
      </c>
      <c r="Y64" s="17">
        <v>0.21423460995724</v>
      </c>
      <c r="Z64" s="17">
        <v>0.235215347334294</v>
      </c>
      <c r="AA64" s="17">
        <v>0.205090984841139</v>
      </c>
      <c r="AB64" s="17">
        <v>0.20645976715186601</v>
      </c>
      <c r="AC64" s="17">
        <v>0.21214444528885201</v>
      </c>
      <c r="AD64" s="17">
        <v>0.19971839189601401</v>
      </c>
      <c r="AE64" s="17"/>
      <c r="AF64" s="17">
        <v>0.19806632626971499</v>
      </c>
      <c r="AG64" s="17">
        <v>0.23354993699809801</v>
      </c>
      <c r="AH64" s="17">
        <v>0.27511148297285898</v>
      </c>
      <c r="AI64" s="17">
        <v>0.43569382405610901</v>
      </c>
      <c r="AJ64" s="17">
        <v>0.233158960484808</v>
      </c>
      <c r="AK64" s="17"/>
      <c r="AL64" s="17">
        <v>0.213873773253479</v>
      </c>
      <c r="AM64" s="17">
        <v>0.274741537587601</v>
      </c>
      <c r="AN64" s="17">
        <v>0.21683256880771301</v>
      </c>
      <c r="AO64" s="17">
        <v>0.46653439233912702</v>
      </c>
      <c r="AP64" s="17">
        <v>0.14281099027132699</v>
      </c>
      <c r="AQ64" s="17"/>
      <c r="AR64" s="17">
        <v>0.12584988104577599</v>
      </c>
      <c r="AS64" s="17">
        <v>0.31476200748427502</v>
      </c>
      <c r="AT64" s="17">
        <v>0.48927659555127501</v>
      </c>
    </row>
    <row r="65" spans="2:46" x14ac:dyDescent="0.3">
      <c r="B65" t="s">
        <v>94</v>
      </c>
      <c r="C65" s="17">
        <v>0.17870137151114401</v>
      </c>
      <c r="D65" s="17">
        <v>0.20502201499195999</v>
      </c>
      <c r="E65" s="17">
        <v>0.15347857658049499</v>
      </c>
      <c r="F65" s="17"/>
      <c r="G65" s="17">
        <v>0.135564985361672</v>
      </c>
      <c r="H65" s="17">
        <v>0.20360578768903101</v>
      </c>
      <c r="I65" s="17">
        <v>0.15432823742398899</v>
      </c>
      <c r="J65" s="17">
        <v>0.16248941353245699</v>
      </c>
      <c r="K65" s="17">
        <v>0.18304175765448</v>
      </c>
      <c r="L65" s="17">
        <v>0.217313513624314</v>
      </c>
      <c r="M65" s="17"/>
      <c r="N65" s="17">
        <v>0.208739671183681</v>
      </c>
      <c r="O65" s="17">
        <v>0.21463993006263499</v>
      </c>
      <c r="P65" s="17">
        <v>0.15487171687843701</v>
      </c>
      <c r="Q65" s="17">
        <v>0.132100528471148</v>
      </c>
      <c r="R65" s="17"/>
      <c r="S65" s="17">
        <v>0.207473326153465</v>
      </c>
      <c r="T65" s="17">
        <v>0.15163250869381201</v>
      </c>
      <c r="U65" s="17">
        <v>0.20817479222493901</v>
      </c>
      <c r="V65" s="17">
        <v>0.17435248291768099</v>
      </c>
      <c r="W65" s="17">
        <v>0.16045827229975199</v>
      </c>
      <c r="X65" s="17">
        <v>0.18057199265281601</v>
      </c>
      <c r="Y65" s="17">
        <v>0.19241797803868099</v>
      </c>
      <c r="Z65" s="17">
        <v>0.17170037299499999</v>
      </c>
      <c r="AA65" s="17">
        <v>0.211938445138421</v>
      </c>
      <c r="AB65" s="17">
        <v>0.14525117394335499</v>
      </c>
      <c r="AC65" s="17">
        <v>0.133551260262776</v>
      </c>
      <c r="AD65" s="17">
        <v>0.15951240359834401</v>
      </c>
      <c r="AE65" s="17"/>
      <c r="AF65" s="17">
        <v>7.3271661439965302E-2</v>
      </c>
      <c r="AG65" s="17">
        <v>0.16198732642668201</v>
      </c>
      <c r="AH65" s="17">
        <v>0.18665832134614399</v>
      </c>
      <c r="AI65" s="17">
        <v>0.312226064745732</v>
      </c>
      <c r="AJ65" s="17">
        <v>0.18665596138413801</v>
      </c>
      <c r="AK65" s="17"/>
      <c r="AL65" s="17">
        <v>0.159236440699079</v>
      </c>
      <c r="AM65" s="17">
        <v>0.165900280994421</v>
      </c>
      <c r="AN65" s="17">
        <v>0.17409778796564901</v>
      </c>
      <c r="AO65" s="17">
        <v>0.32153110935845097</v>
      </c>
      <c r="AP65" s="17">
        <v>0.105281917821968</v>
      </c>
      <c r="AQ65" s="17"/>
      <c r="AR65" s="17">
        <v>0.106138897409711</v>
      </c>
      <c r="AS65" s="17">
        <v>0.22144035655177799</v>
      </c>
      <c r="AT65" s="17">
        <v>0.33399000528669498</v>
      </c>
    </row>
    <row r="66" spans="2:46" x14ac:dyDescent="0.3">
      <c r="B66" t="s">
        <v>95</v>
      </c>
      <c r="C66" s="17">
        <v>0.16295421713275299</v>
      </c>
      <c r="D66" s="17">
        <v>0.18300495126796801</v>
      </c>
      <c r="E66" s="17">
        <v>0.14174995701736101</v>
      </c>
      <c r="F66" s="17"/>
      <c r="G66" s="17">
        <v>0.18426628036815401</v>
      </c>
      <c r="H66" s="17">
        <v>0.231365405494459</v>
      </c>
      <c r="I66" s="17">
        <v>0.14232824321148599</v>
      </c>
      <c r="J66" s="17">
        <v>0.130257297165636</v>
      </c>
      <c r="K66" s="17">
        <v>0.116884354975373</v>
      </c>
      <c r="L66" s="17">
        <v>0.167500188362772</v>
      </c>
      <c r="M66" s="17"/>
      <c r="N66" s="17">
        <v>0.213871738175161</v>
      </c>
      <c r="O66" s="17">
        <v>0.156977030768542</v>
      </c>
      <c r="P66" s="17">
        <v>0.123336745451384</v>
      </c>
      <c r="Q66" s="17">
        <v>0.14915221724546901</v>
      </c>
      <c r="R66" s="17"/>
      <c r="S66" s="17">
        <v>0.24031171123386999</v>
      </c>
      <c r="T66" s="17">
        <v>0.15905385605417399</v>
      </c>
      <c r="U66" s="17">
        <v>0.173370355301766</v>
      </c>
      <c r="V66" s="17">
        <v>0.188996772471589</v>
      </c>
      <c r="W66" s="17">
        <v>0.183515238877523</v>
      </c>
      <c r="X66" s="17">
        <v>0.15613577110108801</v>
      </c>
      <c r="Y66" s="17">
        <v>0.14310917425725</v>
      </c>
      <c r="Z66" s="17">
        <v>0.173320354477839</v>
      </c>
      <c r="AA66" s="17">
        <v>0.13257059611265501</v>
      </c>
      <c r="AB66" s="17">
        <v>0.118090810993804</v>
      </c>
      <c r="AC66" s="17">
        <v>9.9016933550446801E-2</v>
      </c>
      <c r="AD66" s="17">
        <v>7.6427109807526497E-2</v>
      </c>
      <c r="AE66" s="17"/>
      <c r="AF66" s="17">
        <v>0.12569031967831901</v>
      </c>
      <c r="AG66" s="17">
        <v>0.16722913287886501</v>
      </c>
      <c r="AH66" s="17">
        <v>0.15043827644039101</v>
      </c>
      <c r="AI66" s="17">
        <v>0.29328746492660701</v>
      </c>
      <c r="AJ66" s="17">
        <v>0.159421767450523</v>
      </c>
      <c r="AK66" s="17"/>
      <c r="AL66" s="17">
        <v>0.15182797223779401</v>
      </c>
      <c r="AM66" s="17">
        <v>0.16109493356549601</v>
      </c>
      <c r="AN66" s="17">
        <v>0.18585300490731799</v>
      </c>
      <c r="AO66" s="17">
        <v>0.31043800723911602</v>
      </c>
      <c r="AP66" s="17">
        <v>0.106909493715554</v>
      </c>
      <c r="AQ66" s="17"/>
      <c r="AR66" s="17">
        <v>8.5298566523531405E-2</v>
      </c>
      <c r="AS66" s="17">
        <v>0.20197863276206299</v>
      </c>
      <c r="AT66" s="17">
        <v>0.323125919711509</v>
      </c>
    </row>
    <row r="67" spans="2:46" x14ac:dyDescent="0.3">
      <c r="B67" t="s">
        <v>96</v>
      </c>
      <c r="C67" s="17">
        <v>0.15892327830080799</v>
      </c>
      <c r="D67" s="17">
        <v>0.187702811450141</v>
      </c>
      <c r="E67" s="17">
        <v>0.13024118494348999</v>
      </c>
      <c r="F67" s="17"/>
      <c r="G67" s="17">
        <v>0.13679118198917301</v>
      </c>
      <c r="H67" s="17">
        <v>0.19172523211832601</v>
      </c>
      <c r="I67" s="17">
        <v>0.12575155001689101</v>
      </c>
      <c r="J67" s="17">
        <v>0.10837584350787099</v>
      </c>
      <c r="K67" s="17">
        <v>0.16264125000943</v>
      </c>
      <c r="L67" s="17">
        <v>0.212626293200737</v>
      </c>
      <c r="M67" s="17"/>
      <c r="N67" s="17">
        <v>0.19557007920175101</v>
      </c>
      <c r="O67" s="17">
        <v>0.165282219866209</v>
      </c>
      <c r="P67" s="17">
        <v>0.13741987878665801</v>
      </c>
      <c r="Q67" s="17">
        <v>0.131512717985662</v>
      </c>
      <c r="R67" s="17"/>
      <c r="S67" s="17">
        <v>0.21467345189932999</v>
      </c>
      <c r="T67" s="17">
        <v>0.175404759026489</v>
      </c>
      <c r="U67" s="17">
        <v>0.16391581399684699</v>
      </c>
      <c r="V67" s="17">
        <v>0.15644484369529099</v>
      </c>
      <c r="W67" s="17">
        <v>0.16417743366559201</v>
      </c>
      <c r="X67" s="17">
        <v>0.148584227554801</v>
      </c>
      <c r="Y67" s="17">
        <v>0.11712696945083501</v>
      </c>
      <c r="Z67" s="17">
        <v>0.147015522228473</v>
      </c>
      <c r="AA67" s="17">
        <v>0.13764494287884299</v>
      </c>
      <c r="AB67" s="17">
        <v>0.14705287908377801</v>
      </c>
      <c r="AC67" s="17">
        <v>0.125392129101696</v>
      </c>
      <c r="AD67" s="17">
        <v>0.136822098545405</v>
      </c>
      <c r="AE67" s="17"/>
      <c r="AF67" s="17">
        <v>0.129147696099571</v>
      </c>
      <c r="AG67" s="17">
        <v>0.14624601498147699</v>
      </c>
      <c r="AH67" s="17">
        <v>0.162835327964403</v>
      </c>
      <c r="AI67" s="17">
        <v>0.28649612446780398</v>
      </c>
      <c r="AJ67" s="17">
        <v>0.16047356565988499</v>
      </c>
      <c r="AK67" s="17"/>
      <c r="AL67" s="17">
        <v>0.15079006570870301</v>
      </c>
      <c r="AM67" s="17">
        <v>0.17900594355018001</v>
      </c>
      <c r="AN67" s="17">
        <v>0.141850521428976</v>
      </c>
      <c r="AO67" s="17">
        <v>0.30586113486734201</v>
      </c>
      <c r="AP67" s="17">
        <v>8.9312819692748402E-2</v>
      </c>
      <c r="AQ67" s="17"/>
      <c r="AR67" s="17">
        <v>7.3482147978439702E-2</v>
      </c>
      <c r="AS67" s="17">
        <v>0.22625291039171</v>
      </c>
      <c r="AT67" s="17">
        <v>0.30699588321899302</v>
      </c>
    </row>
    <row r="68" spans="2:46" x14ac:dyDescent="0.3">
      <c r="B68" t="s">
        <v>97</v>
      </c>
      <c r="C68" s="17">
        <v>0.15353787679473699</v>
      </c>
      <c r="D68" s="17">
        <v>0.17288365248557999</v>
      </c>
      <c r="E68" s="17">
        <v>0.135064670991216</v>
      </c>
      <c r="F68" s="17"/>
      <c r="G68" s="17">
        <v>0.18078032727638799</v>
      </c>
      <c r="H68" s="17">
        <v>0.24063434435099601</v>
      </c>
      <c r="I68" s="17">
        <v>0.17474533366057499</v>
      </c>
      <c r="J68" s="17">
        <v>0.13163286789120299</v>
      </c>
      <c r="K68" s="17">
        <v>0.112449589184316</v>
      </c>
      <c r="L68" s="17">
        <v>9.2715162110176302E-2</v>
      </c>
      <c r="M68" s="17"/>
      <c r="N68" s="17">
        <v>0.20235875211068099</v>
      </c>
      <c r="O68" s="17">
        <v>0.153881315282385</v>
      </c>
      <c r="P68" s="17">
        <v>0.127444176542929</v>
      </c>
      <c r="Q68" s="17">
        <v>0.121064959026777</v>
      </c>
      <c r="R68" s="17"/>
      <c r="S68" s="17">
        <v>0.22363827252170901</v>
      </c>
      <c r="T68" s="17">
        <v>0.13556729134964501</v>
      </c>
      <c r="U68" s="17">
        <v>0.11966792861863999</v>
      </c>
      <c r="V68" s="17">
        <v>0.19490511582738801</v>
      </c>
      <c r="W68" s="17">
        <v>0.15538344326321099</v>
      </c>
      <c r="X68" s="17">
        <v>0.17783803915708399</v>
      </c>
      <c r="Y68" s="17">
        <v>9.7481533470388598E-2</v>
      </c>
      <c r="Z68" s="17">
        <v>0.18571911366618901</v>
      </c>
      <c r="AA68" s="17">
        <v>0.16354378202244299</v>
      </c>
      <c r="AB68" s="17">
        <v>8.82386284887339E-2</v>
      </c>
      <c r="AC68" s="17">
        <v>0.10884535937402499</v>
      </c>
      <c r="AD68" s="17">
        <v>0.13357600307251599</v>
      </c>
      <c r="AE68" s="17"/>
      <c r="AF68" s="17">
        <v>0.132914592924367</v>
      </c>
      <c r="AG68" s="17">
        <v>0.17305711600172899</v>
      </c>
      <c r="AH68" s="17">
        <v>0.106645694593705</v>
      </c>
      <c r="AI68" s="17">
        <v>0.23657114446121899</v>
      </c>
      <c r="AJ68" s="17">
        <v>9.9367639666560995E-2</v>
      </c>
      <c r="AK68" s="17"/>
      <c r="AL68" s="17">
        <v>0.120814384987455</v>
      </c>
      <c r="AM68" s="17">
        <v>0.13180061087213599</v>
      </c>
      <c r="AN68" s="17">
        <v>0.18407078785109701</v>
      </c>
      <c r="AO68" s="17">
        <v>0.29390583974561801</v>
      </c>
      <c r="AP68" s="17">
        <v>0.109358164226844</v>
      </c>
      <c r="AQ68" s="17"/>
      <c r="AR68" s="17">
        <v>0.107661458509588</v>
      </c>
      <c r="AS68" s="17">
        <v>0.155585926127628</v>
      </c>
      <c r="AT68" s="17">
        <v>0.28057028313690902</v>
      </c>
    </row>
    <row r="69" spans="2:46" x14ac:dyDescent="0.3">
      <c r="B69" t="s">
        <v>79</v>
      </c>
      <c r="C69" s="17">
        <v>0.123816180696996</v>
      </c>
      <c r="D69" s="17">
        <v>8.2327974815171998E-2</v>
      </c>
      <c r="E69" s="17">
        <v>0.16477342064698799</v>
      </c>
      <c r="F69" s="17"/>
      <c r="G69" s="17">
        <v>0.23146282541644</v>
      </c>
      <c r="H69" s="17">
        <v>0.112487397054347</v>
      </c>
      <c r="I69" s="17">
        <v>0.12162314665674499</v>
      </c>
      <c r="J69" s="17">
        <v>0.147867790799254</v>
      </c>
      <c r="K69" s="17">
        <v>8.6913058724110495E-2</v>
      </c>
      <c r="L69" s="17">
        <v>6.8376120208533606E-2</v>
      </c>
      <c r="M69" s="17"/>
      <c r="N69" s="17">
        <v>7.2630900689323097E-2</v>
      </c>
      <c r="O69" s="17">
        <v>0.11404082330646</v>
      </c>
      <c r="P69" s="17">
        <v>0.15650126433938</v>
      </c>
      <c r="Q69" s="17">
        <v>0.16011570864410599</v>
      </c>
      <c r="R69" s="17"/>
      <c r="S69" s="17">
        <v>0.13550381513499701</v>
      </c>
      <c r="T69" s="17">
        <v>0.15798961961477201</v>
      </c>
      <c r="U69" s="17">
        <v>0.14105201795279099</v>
      </c>
      <c r="V69" s="17">
        <v>0.130837294771292</v>
      </c>
      <c r="W69" s="17">
        <v>0.111855535323759</v>
      </c>
      <c r="X69" s="17">
        <v>0.12636349650485201</v>
      </c>
      <c r="Y69" s="17">
        <v>0.140006683248519</v>
      </c>
      <c r="Z69" s="17">
        <v>6.5565224782958897E-2</v>
      </c>
      <c r="AA69" s="17">
        <v>9.2051039910363897E-2</v>
      </c>
      <c r="AB69" s="17">
        <v>0.106395986252243</v>
      </c>
      <c r="AC69" s="17">
        <v>0.112766724470362</v>
      </c>
      <c r="AD69" s="17">
        <v>9.5609897026061305E-2</v>
      </c>
      <c r="AE69" s="17"/>
      <c r="AF69" s="17">
        <v>0.18982277974798101</v>
      </c>
      <c r="AG69" s="17">
        <v>7.4474769897034096E-2</v>
      </c>
      <c r="AH69" s="17">
        <v>8.2110609506679103E-2</v>
      </c>
      <c r="AI69" s="17">
        <v>5.8430620963063798E-2</v>
      </c>
      <c r="AJ69" s="17">
        <v>0.14496098123533699</v>
      </c>
      <c r="AK69" s="17"/>
      <c r="AL69" s="17">
        <v>0.129496059875299</v>
      </c>
      <c r="AM69" s="17">
        <v>8.4028670831765295E-2</v>
      </c>
      <c r="AN69" s="17">
        <v>6.4811766932310194E-2</v>
      </c>
      <c r="AO69" s="17">
        <v>6.89936165495873E-2</v>
      </c>
      <c r="AP69" s="17">
        <v>0.16473905834248201</v>
      </c>
      <c r="AQ69" s="17"/>
      <c r="AR69" s="17">
        <v>0.14346565833343999</v>
      </c>
      <c r="AS69" s="17">
        <v>7.7716345991699506E-2</v>
      </c>
      <c r="AT69" s="17">
        <v>5.5889320204794098E-2</v>
      </c>
    </row>
    <row r="70" spans="2:46" x14ac:dyDescent="0.3">
      <c r="B70" t="s">
        <v>98</v>
      </c>
      <c r="C70" s="17">
        <v>0.12372594501881699</v>
      </c>
      <c r="D70" s="17">
        <v>0.12920418648068599</v>
      </c>
      <c r="E70" s="17">
        <v>0.11873218102558</v>
      </c>
      <c r="F70" s="17"/>
      <c r="G70" s="17">
        <v>0.121413569115809</v>
      </c>
      <c r="H70" s="17">
        <v>0.127926316231009</v>
      </c>
      <c r="I70" s="17">
        <v>0.12607652147908599</v>
      </c>
      <c r="J70" s="17">
        <v>7.5262652086600906E-2</v>
      </c>
      <c r="K70" s="17">
        <v>0.121859041704733</v>
      </c>
      <c r="L70" s="17">
        <v>0.16058331870687501</v>
      </c>
      <c r="M70" s="17"/>
      <c r="N70" s="17">
        <v>0.14287017663710799</v>
      </c>
      <c r="O70" s="17">
        <v>0.11852351150736699</v>
      </c>
      <c r="P70" s="17">
        <v>0.13532468576457701</v>
      </c>
      <c r="Q70" s="17">
        <v>9.9783215049103396E-2</v>
      </c>
      <c r="R70" s="17"/>
      <c r="S70" s="17">
        <v>0.186363160510501</v>
      </c>
      <c r="T70" s="17">
        <v>8.0582675171861698E-2</v>
      </c>
      <c r="U70" s="17">
        <v>0.14126208727381401</v>
      </c>
      <c r="V70" s="17">
        <v>0.122759644258471</v>
      </c>
      <c r="W70" s="17">
        <v>0.13469646332740501</v>
      </c>
      <c r="X70" s="17">
        <v>8.8288929371017302E-2</v>
      </c>
      <c r="Y70" s="17">
        <v>0.145586644846391</v>
      </c>
      <c r="Z70" s="17">
        <v>0.117389481460127</v>
      </c>
      <c r="AA70" s="17">
        <v>0.124580172560736</v>
      </c>
      <c r="AB70" s="17">
        <v>0.100162910335997</v>
      </c>
      <c r="AC70" s="17">
        <v>0.118605850622704</v>
      </c>
      <c r="AD70" s="17">
        <v>8.0355350577126006E-2</v>
      </c>
      <c r="AE70" s="17"/>
      <c r="AF70" s="17">
        <v>7.1874341639318301E-2</v>
      </c>
      <c r="AG70" s="17">
        <v>0.100349121133725</v>
      </c>
      <c r="AH70" s="17">
        <v>0.10653739991306301</v>
      </c>
      <c r="AI70" s="17">
        <v>0.25767673931401103</v>
      </c>
      <c r="AJ70" s="17">
        <v>0.10992821914152399</v>
      </c>
      <c r="AK70" s="17"/>
      <c r="AL70" s="17">
        <v>7.1254266507834799E-2</v>
      </c>
      <c r="AM70" s="17">
        <v>0.13062929498373599</v>
      </c>
      <c r="AN70" s="17">
        <v>0.121545871165455</v>
      </c>
      <c r="AO70" s="17">
        <v>0.28050803287294501</v>
      </c>
      <c r="AP70" s="17">
        <v>5.8917211913669401E-2</v>
      </c>
      <c r="AQ70" s="17"/>
      <c r="AR70" s="17">
        <v>5.7023300735913302E-2</v>
      </c>
      <c r="AS70" s="17">
        <v>0.133497644797826</v>
      </c>
      <c r="AT70" s="17">
        <v>0.30468455972233499</v>
      </c>
    </row>
    <row r="71" spans="2:46" x14ac:dyDescent="0.3">
      <c r="B71" t="s">
        <v>99</v>
      </c>
      <c r="C71" s="17">
        <v>0.118065533471194</v>
      </c>
      <c r="D71" s="17">
        <v>0.13341988659330301</v>
      </c>
      <c r="E71" s="17">
        <v>0.10231837862585599</v>
      </c>
      <c r="F71" s="17"/>
      <c r="G71" s="17">
        <v>0.130167256337788</v>
      </c>
      <c r="H71" s="17">
        <v>0.184746243678544</v>
      </c>
      <c r="I71" s="17">
        <v>0.13599046188979699</v>
      </c>
      <c r="J71" s="17">
        <v>8.9270712798178997E-2</v>
      </c>
      <c r="K71" s="17">
        <v>7.55599695273627E-2</v>
      </c>
      <c r="L71" s="17">
        <v>9.3155597079449898E-2</v>
      </c>
      <c r="M71" s="17"/>
      <c r="N71" s="17">
        <v>0.14055342621999201</v>
      </c>
      <c r="O71" s="17">
        <v>0.115597865503392</v>
      </c>
      <c r="P71" s="17">
        <v>9.9107516536440704E-2</v>
      </c>
      <c r="Q71" s="17">
        <v>0.114457134473543</v>
      </c>
      <c r="R71" s="17"/>
      <c r="S71" s="17">
        <v>0.14632057542264901</v>
      </c>
      <c r="T71" s="17">
        <v>8.9395174738570504E-2</v>
      </c>
      <c r="U71" s="17">
        <v>0.105830642257269</v>
      </c>
      <c r="V71" s="17">
        <v>0.14704749565043701</v>
      </c>
      <c r="W71" s="17">
        <v>0.122371190217148</v>
      </c>
      <c r="X71" s="17">
        <v>0.12079140800271999</v>
      </c>
      <c r="Y71" s="17">
        <v>0.107017228913247</v>
      </c>
      <c r="Z71" s="17">
        <v>0.173392801588034</v>
      </c>
      <c r="AA71" s="17">
        <v>0.117566096101641</v>
      </c>
      <c r="AB71" s="17">
        <v>8.8123961802691705E-2</v>
      </c>
      <c r="AC71" s="17">
        <v>0.119720616482536</v>
      </c>
      <c r="AD71" s="17">
        <v>8.2292906188289203E-2</v>
      </c>
      <c r="AE71" s="17"/>
      <c r="AF71" s="17">
        <v>9.6128565269514701E-2</v>
      </c>
      <c r="AG71" s="17">
        <v>0.13942241505498601</v>
      </c>
      <c r="AH71" s="17">
        <v>0.10916051813204899</v>
      </c>
      <c r="AI71" s="17">
        <v>0.18037932188118799</v>
      </c>
      <c r="AJ71" s="17">
        <v>7.3648684750583102E-2</v>
      </c>
      <c r="AK71" s="17"/>
      <c r="AL71" s="17">
        <v>7.6713309760353801E-2</v>
      </c>
      <c r="AM71" s="17">
        <v>0.120288520991815</v>
      </c>
      <c r="AN71" s="17">
        <v>0.16302871797026899</v>
      </c>
      <c r="AO71" s="17">
        <v>0.19324768961135799</v>
      </c>
      <c r="AP71" s="17">
        <v>8.3262881362633503E-2</v>
      </c>
      <c r="AQ71" s="17"/>
      <c r="AR71" s="17">
        <v>7.5018440763624697E-2</v>
      </c>
      <c r="AS71" s="17">
        <v>0.129537581361096</v>
      </c>
      <c r="AT71" s="17">
        <v>0.22228559020299099</v>
      </c>
    </row>
    <row r="72" spans="2:46" x14ac:dyDescent="0.3">
      <c r="B72" t="s">
        <v>100</v>
      </c>
      <c r="C72" s="17">
        <v>0.115924828841467</v>
      </c>
      <c r="D72" s="17">
        <v>0.12628129399267099</v>
      </c>
      <c r="E72" s="17">
        <v>0.106135261980898</v>
      </c>
      <c r="F72" s="17"/>
      <c r="G72" s="17">
        <v>0.14583946352195401</v>
      </c>
      <c r="H72" s="17">
        <v>0.194525824091827</v>
      </c>
      <c r="I72" s="17">
        <v>0.11196176942330099</v>
      </c>
      <c r="J72" s="17">
        <v>9.3737185242974294E-2</v>
      </c>
      <c r="K72" s="17">
        <v>8.7785174915048295E-2</v>
      </c>
      <c r="L72" s="17">
        <v>7.2275811892653197E-2</v>
      </c>
      <c r="M72" s="17"/>
      <c r="N72" s="17">
        <v>0.15322502296825499</v>
      </c>
      <c r="O72" s="17">
        <v>0.104458898463075</v>
      </c>
      <c r="P72" s="17">
        <v>0.100256838845473</v>
      </c>
      <c r="Q72" s="17">
        <v>0.100893171065221</v>
      </c>
      <c r="R72" s="17"/>
      <c r="S72" s="17">
        <v>0.17414270076076299</v>
      </c>
      <c r="T72" s="17">
        <v>8.8786182257057006E-2</v>
      </c>
      <c r="U72" s="17">
        <v>0.127707577261955</v>
      </c>
      <c r="V72" s="17">
        <v>0.12563374429072199</v>
      </c>
      <c r="W72" s="17">
        <v>0.103588921466349</v>
      </c>
      <c r="X72" s="17">
        <v>0.122829700996852</v>
      </c>
      <c r="Y72" s="17">
        <v>9.64715012213129E-2</v>
      </c>
      <c r="Z72" s="17">
        <v>0.17256323482531</v>
      </c>
      <c r="AA72" s="17">
        <v>9.4759776045069397E-2</v>
      </c>
      <c r="AB72" s="17">
        <v>6.5155055443369705E-2</v>
      </c>
      <c r="AC72" s="17">
        <v>9.9258545168810497E-2</v>
      </c>
      <c r="AD72" s="17">
        <v>0.14346736086860701</v>
      </c>
      <c r="AE72" s="17"/>
      <c r="AF72" s="17">
        <v>8.6204028922787002E-2</v>
      </c>
      <c r="AG72" s="17">
        <v>0.12841304975860199</v>
      </c>
      <c r="AH72" s="17">
        <v>0.115666241862876</v>
      </c>
      <c r="AI72" s="17">
        <v>0.188134738401116</v>
      </c>
      <c r="AJ72" s="17">
        <v>9.8484948867973904E-2</v>
      </c>
      <c r="AK72" s="17"/>
      <c r="AL72" s="17">
        <v>6.3466371915562897E-2</v>
      </c>
      <c r="AM72" s="17">
        <v>0.116977809388987</v>
      </c>
      <c r="AN72" s="17">
        <v>0.156551858266815</v>
      </c>
      <c r="AO72" s="17">
        <v>0.207102696106889</v>
      </c>
      <c r="AP72" s="17">
        <v>8.2450611089837103E-2</v>
      </c>
      <c r="AQ72" s="17"/>
      <c r="AR72" s="17">
        <v>6.09325394861535E-2</v>
      </c>
      <c r="AS72" s="17">
        <v>0.153222903956483</v>
      </c>
      <c r="AT72" s="17">
        <v>0.21448900183613301</v>
      </c>
    </row>
    <row r="73" spans="2:46" x14ac:dyDescent="0.3">
      <c r="B73" t="s">
        <v>101</v>
      </c>
      <c r="C73" s="17">
        <v>0.111471688368801</v>
      </c>
      <c r="D73" s="17">
        <v>0.13159512855101199</v>
      </c>
      <c r="E73" s="17">
        <v>9.2113196795835697E-2</v>
      </c>
      <c r="F73" s="17"/>
      <c r="G73" s="17">
        <v>0.12682782939695</v>
      </c>
      <c r="H73" s="17">
        <v>0.17306034897011899</v>
      </c>
      <c r="I73" s="17">
        <v>9.7234435711461301E-2</v>
      </c>
      <c r="J73" s="17">
        <v>9.5802245222393695E-2</v>
      </c>
      <c r="K73" s="17">
        <v>7.8604244936815407E-2</v>
      </c>
      <c r="L73" s="17">
        <v>9.7607150200352502E-2</v>
      </c>
      <c r="M73" s="17"/>
      <c r="N73" s="17">
        <v>0.13246933415721299</v>
      </c>
      <c r="O73" s="17">
        <v>0.107246428550302</v>
      </c>
      <c r="P73" s="17">
        <v>0.113555704314245</v>
      </c>
      <c r="Q73" s="17">
        <v>9.2729483373143295E-2</v>
      </c>
      <c r="R73" s="17"/>
      <c r="S73" s="17">
        <v>0.18122114077344501</v>
      </c>
      <c r="T73" s="17">
        <v>7.6495532178357195E-2</v>
      </c>
      <c r="U73" s="17">
        <v>6.9887580845636205E-2</v>
      </c>
      <c r="V73" s="17">
        <v>0.13555741161839999</v>
      </c>
      <c r="W73" s="17">
        <v>5.0780983250813601E-2</v>
      </c>
      <c r="X73" s="17">
        <v>0.15526111798025699</v>
      </c>
      <c r="Y73" s="17">
        <v>0.107528423809844</v>
      </c>
      <c r="Z73" s="17">
        <v>0.111378817620812</v>
      </c>
      <c r="AA73" s="17">
        <v>0.124800825515811</v>
      </c>
      <c r="AB73" s="17">
        <v>8.4890395573350402E-2</v>
      </c>
      <c r="AC73" s="17">
        <v>8.3005699970897406E-2</v>
      </c>
      <c r="AD73" s="17">
        <v>7.4963796595804599E-2</v>
      </c>
      <c r="AE73" s="17"/>
      <c r="AF73" s="17">
        <v>4.8824938491699998E-2</v>
      </c>
      <c r="AG73" s="17">
        <v>0.11805381864770401</v>
      </c>
      <c r="AH73" s="17">
        <v>9.5825815152676699E-2</v>
      </c>
      <c r="AI73" s="17">
        <v>0.19269528689162599</v>
      </c>
      <c r="AJ73" s="17">
        <v>9.8915996692602301E-2</v>
      </c>
      <c r="AK73" s="17"/>
      <c r="AL73" s="17">
        <v>0.105111441347258</v>
      </c>
      <c r="AM73" s="17">
        <v>8.4223617090276204E-2</v>
      </c>
      <c r="AN73" s="17">
        <v>0.158036957845168</v>
      </c>
      <c r="AO73" s="17">
        <v>0.22557187819618199</v>
      </c>
      <c r="AP73" s="17">
        <v>7.0419765356217898E-2</v>
      </c>
      <c r="AQ73" s="17"/>
      <c r="AR73" s="17">
        <v>6.7777572511780695E-2</v>
      </c>
      <c r="AS73" s="17">
        <v>0.13064602314924201</v>
      </c>
      <c r="AT73" s="17">
        <v>0.21618735058685201</v>
      </c>
    </row>
    <row r="74" spans="2:46" x14ac:dyDescent="0.3">
      <c r="B74" t="s">
        <v>102</v>
      </c>
      <c r="C74" s="17">
        <v>0.11001897048753</v>
      </c>
      <c r="D74" s="17">
        <v>0.123182984110243</v>
      </c>
      <c r="E74" s="17">
        <v>9.7465101450810596E-2</v>
      </c>
      <c r="F74" s="17"/>
      <c r="G74" s="17">
        <v>0.120150643176856</v>
      </c>
      <c r="H74" s="17">
        <v>0.20810956438884001</v>
      </c>
      <c r="I74" s="17">
        <v>0.11198896236700601</v>
      </c>
      <c r="J74" s="17">
        <v>9.5271373232065804E-2</v>
      </c>
      <c r="K74" s="17">
        <v>6.0032970818230003E-2</v>
      </c>
      <c r="L74" s="17">
        <v>6.7500612088797804E-2</v>
      </c>
      <c r="M74" s="17"/>
      <c r="N74" s="17">
        <v>0.14966788230699499</v>
      </c>
      <c r="O74" s="17">
        <v>9.5599480570070797E-2</v>
      </c>
      <c r="P74" s="17">
        <v>9.6787623904778505E-2</v>
      </c>
      <c r="Q74" s="17">
        <v>9.3310327358198594E-2</v>
      </c>
      <c r="R74" s="17"/>
      <c r="S74" s="17">
        <v>0.191638061250297</v>
      </c>
      <c r="T74" s="17">
        <v>9.8562725448706201E-2</v>
      </c>
      <c r="U74" s="17">
        <v>9.4195801696270606E-2</v>
      </c>
      <c r="V74" s="17">
        <v>0.12668200818625799</v>
      </c>
      <c r="W74" s="17">
        <v>5.9075442479649E-2</v>
      </c>
      <c r="X74" s="17">
        <v>0.121396241727886</v>
      </c>
      <c r="Y74" s="17">
        <v>9.1692705967132401E-2</v>
      </c>
      <c r="Z74" s="17">
        <v>0.13800380910021201</v>
      </c>
      <c r="AA74" s="17">
        <v>7.0536854744104094E-2</v>
      </c>
      <c r="AB74" s="17">
        <v>9.6149254403680995E-2</v>
      </c>
      <c r="AC74" s="17">
        <v>7.0429572666950893E-2</v>
      </c>
      <c r="AD74" s="17">
        <v>0.119627282186723</v>
      </c>
      <c r="AE74" s="17"/>
      <c r="AF74" s="17">
        <v>5.9107138214401798E-2</v>
      </c>
      <c r="AG74" s="17">
        <v>0.12705819857263101</v>
      </c>
      <c r="AH74" s="17">
        <v>0.11746602566856</v>
      </c>
      <c r="AI74" s="17">
        <v>0.15243940383709501</v>
      </c>
      <c r="AJ74" s="17">
        <v>5.9239615116004597E-2</v>
      </c>
      <c r="AK74" s="17"/>
      <c r="AL74" s="17">
        <v>3.5728144700503998E-2</v>
      </c>
      <c r="AM74" s="17">
        <v>0.13548926897642199</v>
      </c>
      <c r="AN74" s="17">
        <v>0.15864051133658699</v>
      </c>
      <c r="AO74" s="17">
        <v>0.148202180802601</v>
      </c>
      <c r="AP74" s="17">
        <v>6.3884272268762199E-2</v>
      </c>
      <c r="AQ74" s="17"/>
      <c r="AR74" s="17">
        <v>7.0615605168337994E-2</v>
      </c>
      <c r="AS74" s="17">
        <v>0.14085083327967399</v>
      </c>
      <c r="AT74" s="17">
        <v>0.16412219822341101</v>
      </c>
    </row>
    <row r="75" spans="2:46" x14ac:dyDescent="0.3">
      <c r="B75" t="s">
        <v>103</v>
      </c>
      <c r="C75" s="17">
        <v>0.108522321187002</v>
      </c>
      <c r="D75" s="17">
        <v>0.115646773447849</v>
      </c>
      <c r="E75" s="17">
        <v>0.100877894497691</v>
      </c>
      <c r="F75" s="17"/>
      <c r="G75" s="17">
        <v>0.107137434588313</v>
      </c>
      <c r="H75" s="17">
        <v>0.16634673862059501</v>
      </c>
      <c r="I75" s="17">
        <v>0.121702505041871</v>
      </c>
      <c r="J75" s="17">
        <v>6.7541554091516895E-2</v>
      </c>
      <c r="K75" s="17">
        <v>9.1848387666669196E-2</v>
      </c>
      <c r="L75" s="17">
        <v>9.6204579209117499E-2</v>
      </c>
      <c r="M75" s="17"/>
      <c r="N75" s="17">
        <v>0.12140310904997099</v>
      </c>
      <c r="O75" s="17">
        <v>0.106077316412205</v>
      </c>
      <c r="P75" s="17">
        <v>0.120024773258531</v>
      </c>
      <c r="Q75" s="17">
        <v>8.6216897511309704E-2</v>
      </c>
      <c r="R75" s="17"/>
      <c r="S75" s="17">
        <v>0.14851314663439599</v>
      </c>
      <c r="T75" s="17">
        <v>9.8389605626450702E-2</v>
      </c>
      <c r="U75" s="17">
        <v>9.9370862733020301E-2</v>
      </c>
      <c r="V75" s="17">
        <v>0.12834680953893901</v>
      </c>
      <c r="W75" s="17">
        <v>0.11079960459940499</v>
      </c>
      <c r="X75" s="17">
        <v>0.101789314352788</v>
      </c>
      <c r="Y75" s="17">
        <v>7.1386544976673696E-2</v>
      </c>
      <c r="Z75" s="17">
        <v>0.152501334154795</v>
      </c>
      <c r="AA75" s="17">
        <v>0.11474703613845399</v>
      </c>
      <c r="AB75" s="17">
        <v>7.7682172245233799E-2</v>
      </c>
      <c r="AC75" s="17">
        <v>7.9378009670191305E-2</v>
      </c>
      <c r="AD75" s="17">
        <v>0.104547197024526</v>
      </c>
      <c r="AE75" s="17"/>
      <c r="AF75" s="17">
        <v>7.9148751224983993E-2</v>
      </c>
      <c r="AG75" s="17">
        <v>9.3371621026602097E-2</v>
      </c>
      <c r="AH75" s="17">
        <v>0.111954639307145</v>
      </c>
      <c r="AI75" s="17">
        <v>0.19275516285281699</v>
      </c>
      <c r="AJ75" s="17">
        <v>0.107766252640515</v>
      </c>
      <c r="AK75" s="17"/>
      <c r="AL75" s="17">
        <v>8.8733619318350401E-2</v>
      </c>
      <c r="AM75" s="17">
        <v>0.109305026619721</v>
      </c>
      <c r="AN75" s="17">
        <v>0.105626305063863</v>
      </c>
      <c r="AO75" s="17">
        <v>0.22819074247967899</v>
      </c>
      <c r="AP75" s="17">
        <v>8.2696103678047098E-2</v>
      </c>
      <c r="AQ75" s="17"/>
      <c r="AR75" s="17">
        <v>6.0143558263996297E-2</v>
      </c>
      <c r="AS75" s="17">
        <v>0.13245309103662201</v>
      </c>
      <c r="AT75" s="17">
        <v>0.22190355257484001</v>
      </c>
    </row>
    <row r="76" spans="2:46" x14ac:dyDescent="0.3">
      <c r="B76" t="s">
        <v>104</v>
      </c>
      <c r="C76" s="17">
        <v>8.7105817002236602E-2</v>
      </c>
      <c r="D76" s="17">
        <v>9.7461498721633205E-2</v>
      </c>
      <c r="E76" s="17">
        <v>7.7231764858394503E-2</v>
      </c>
      <c r="F76" s="17"/>
      <c r="G76" s="17">
        <v>0.152463202540674</v>
      </c>
      <c r="H76" s="17">
        <v>0.158244084002854</v>
      </c>
      <c r="I76" s="17">
        <v>7.8889520660246404E-2</v>
      </c>
      <c r="J76" s="17">
        <v>5.3080192090525898E-2</v>
      </c>
      <c r="K76" s="17">
        <v>5.72059754574121E-2</v>
      </c>
      <c r="L76" s="17">
        <v>4.0191994985436401E-2</v>
      </c>
      <c r="M76" s="17"/>
      <c r="N76" s="17">
        <v>0.14519943000793201</v>
      </c>
      <c r="O76" s="17">
        <v>5.6868321251971297E-2</v>
      </c>
      <c r="P76" s="17">
        <v>7.4946449336446397E-2</v>
      </c>
      <c r="Q76" s="17">
        <v>6.5720632187349096E-2</v>
      </c>
      <c r="R76" s="17"/>
      <c r="S76" s="17">
        <v>0.16040176211221099</v>
      </c>
      <c r="T76" s="17">
        <v>7.8274784030561803E-2</v>
      </c>
      <c r="U76" s="17">
        <v>6.10592202483086E-2</v>
      </c>
      <c r="V76" s="17">
        <v>6.6176616018227996E-2</v>
      </c>
      <c r="W76" s="17">
        <v>7.4813629949794805E-2</v>
      </c>
      <c r="X76" s="17">
        <v>7.2324021154462903E-2</v>
      </c>
      <c r="Y76" s="17">
        <v>7.9766111575338097E-2</v>
      </c>
      <c r="Z76" s="17">
        <v>7.8695745820861598E-2</v>
      </c>
      <c r="AA76" s="17">
        <v>0.10641925493113701</v>
      </c>
      <c r="AB76" s="17">
        <v>5.54385404665391E-2</v>
      </c>
      <c r="AC76" s="17">
        <v>8.8369256948755096E-2</v>
      </c>
      <c r="AD76" s="17">
        <v>4.0751232877492903E-2</v>
      </c>
      <c r="AE76" s="17"/>
      <c r="AF76" s="17">
        <v>7.2664849047266E-2</v>
      </c>
      <c r="AG76" s="17">
        <v>9.7549580231530306E-2</v>
      </c>
      <c r="AH76" s="17">
        <v>8.6818649100913595E-2</v>
      </c>
      <c r="AI76" s="17">
        <v>0.12661379504503001</v>
      </c>
      <c r="AJ76" s="17">
        <v>7.6060105053525798E-2</v>
      </c>
      <c r="AK76" s="17"/>
      <c r="AL76" s="17">
        <v>7.4354701876312906E-2</v>
      </c>
      <c r="AM76" s="17">
        <v>9.9090486629453897E-2</v>
      </c>
      <c r="AN76" s="17">
        <v>0.123770598877396</v>
      </c>
      <c r="AO76" s="17">
        <v>0.125730003543396</v>
      </c>
      <c r="AP76" s="17">
        <v>5.9551693722126001E-2</v>
      </c>
      <c r="AQ76" s="17"/>
      <c r="AR76" s="17">
        <v>6.5487091519439197E-2</v>
      </c>
      <c r="AS76" s="17">
        <v>9.31274242413095E-2</v>
      </c>
      <c r="AT76" s="17">
        <v>0.13978268994353399</v>
      </c>
    </row>
    <row r="77" spans="2:46" x14ac:dyDescent="0.3">
      <c r="B77" t="s">
        <v>105</v>
      </c>
      <c r="C77" s="17">
        <v>0.331137584345854</v>
      </c>
      <c r="D77" s="17">
        <v>0.30945222094458202</v>
      </c>
      <c r="E77" s="17">
        <v>0.35244455614926401</v>
      </c>
      <c r="F77" s="17"/>
      <c r="G77" s="17">
        <v>0.13029948772215799</v>
      </c>
      <c r="H77" s="17">
        <v>0.20908078526319901</v>
      </c>
      <c r="I77" s="17">
        <v>0.293985437982485</v>
      </c>
      <c r="J77" s="17">
        <v>0.40483643396010999</v>
      </c>
      <c r="K77" s="17">
        <v>0.44297007533319099</v>
      </c>
      <c r="L77" s="17">
        <v>0.45934688370931098</v>
      </c>
      <c r="M77" s="17"/>
      <c r="N77" s="17">
        <v>0.29446260959902498</v>
      </c>
      <c r="O77" s="17">
        <v>0.339982009713373</v>
      </c>
      <c r="P77" s="17">
        <v>0.31571555705945897</v>
      </c>
      <c r="Q77" s="17">
        <v>0.37495444366227798</v>
      </c>
      <c r="R77" s="17"/>
      <c r="S77" s="17">
        <v>0.18414419706750501</v>
      </c>
      <c r="T77" s="17">
        <v>0.35075622670851803</v>
      </c>
      <c r="U77" s="17">
        <v>0.26655922877388</v>
      </c>
      <c r="V77" s="17">
        <v>0.30478467737850701</v>
      </c>
      <c r="W77" s="17">
        <v>0.324046477610337</v>
      </c>
      <c r="X77" s="17">
        <v>0.317951192149309</v>
      </c>
      <c r="Y77" s="17">
        <v>0.34203521211327398</v>
      </c>
      <c r="Z77" s="17">
        <v>0.376543709370108</v>
      </c>
      <c r="AA77" s="17">
        <v>0.37601915455865897</v>
      </c>
      <c r="AB77" s="17">
        <v>0.46481951506911301</v>
      </c>
      <c r="AC77" s="17">
        <v>0.402147168401151</v>
      </c>
      <c r="AD77" s="17">
        <v>0.46793479253502102</v>
      </c>
      <c r="AE77" s="17"/>
      <c r="AF77" s="17">
        <v>0.35114852956514397</v>
      </c>
      <c r="AG77" s="17">
        <v>0.38062197879543802</v>
      </c>
      <c r="AH77" s="17">
        <v>0.33322097139645601</v>
      </c>
      <c r="AI77" s="17">
        <v>0.138211471808211</v>
      </c>
      <c r="AJ77" s="17">
        <v>0.36477795942021701</v>
      </c>
      <c r="AK77" s="17"/>
      <c r="AL77" s="17">
        <v>0.36192792198686502</v>
      </c>
      <c r="AM77" s="17">
        <v>0.32814444480828397</v>
      </c>
      <c r="AN77" s="17">
        <v>0.34929218453254302</v>
      </c>
      <c r="AO77" s="17">
        <v>8.5744322148507204E-2</v>
      </c>
      <c r="AP77" s="17">
        <v>0.41427451339754801</v>
      </c>
      <c r="AQ77" s="17"/>
      <c r="AR77" s="17">
        <v>0.48509669576740899</v>
      </c>
      <c r="AS77" s="17">
        <v>0.26258687594137198</v>
      </c>
      <c r="AT77" s="17">
        <v>8.1664250225566601E-2</v>
      </c>
    </row>
    <row r="78" spans="2:46" x14ac:dyDescent="0.3">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row>
    <row r="79" spans="2:46" x14ac:dyDescent="0.3">
      <c r="B79" s="6" t="s">
        <v>107</v>
      </c>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row>
    <row r="80" spans="2:46" x14ac:dyDescent="0.3">
      <c r="B80" s="24" t="s">
        <v>65</v>
      </c>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row>
    <row r="81" spans="2:46" x14ac:dyDescent="0.3">
      <c r="B81" t="s">
        <v>97</v>
      </c>
      <c r="C81" s="17">
        <v>0.44575208091997298</v>
      </c>
      <c r="D81" s="17">
        <v>0.449123985018619</v>
      </c>
      <c r="E81" s="17">
        <v>0.44180861282508599</v>
      </c>
      <c r="F81" s="17"/>
      <c r="G81" s="17">
        <v>0.33445198421276601</v>
      </c>
      <c r="H81" s="17">
        <v>0.38304649333649898</v>
      </c>
      <c r="I81" s="17">
        <v>0.40101360896654598</v>
      </c>
      <c r="J81" s="17">
        <v>0.469164315876965</v>
      </c>
      <c r="K81" s="17">
        <v>0.56093461699716096</v>
      </c>
      <c r="L81" s="17">
        <v>0.51087907477896499</v>
      </c>
      <c r="M81" s="17"/>
      <c r="N81" s="17">
        <v>0.47103127640636</v>
      </c>
      <c r="O81" s="17">
        <v>0.47773347706389102</v>
      </c>
      <c r="P81" s="17">
        <v>0.395980736481227</v>
      </c>
      <c r="Q81" s="17">
        <v>0.43023310200966303</v>
      </c>
      <c r="R81" s="17"/>
      <c r="S81" s="17">
        <v>0.35834565636881199</v>
      </c>
      <c r="T81" s="17">
        <v>0.48934224061574699</v>
      </c>
      <c r="U81" s="17">
        <v>0.38935753454680899</v>
      </c>
      <c r="V81" s="17">
        <v>0.42214754383441699</v>
      </c>
      <c r="W81" s="17">
        <v>0.43472492933086299</v>
      </c>
      <c r="X81" s="17">
        <v>0.42190323715254102</v>
      </c>
      <c r="Y81" s="17">
        <v>0.44647710094881998</v>
      </c>
      <c r="Z81" s="17">
        <v>0.52127140788362802</v>
      </c>
      <c r="AA81" s="17">
        <v>0.39690846136287</v>
      </c>
      <c r="AB81" s="17">
        <v>0.57947765247585403</v>
      </c>
      <c r="AC81" s="17">
        <v>0.50150396337969705</v>
      </c>
      <c r="AD81" s="17">
        <v>0.56732857737456599</v>
      </c>
      <c r="AE81" s="17"/>
      <c r="AF81" s="17">
        <v>0.559290316497153</v>
      </c>
      <c r="AG81" s="17">
        <v>0.51994547613622699</v>
      </c>
      <c r="AH81" s="17">
        <v>0.42349870750904001</v>
      </c>
      <c r="AI81" s="17">
        <v>0.331634412617686</v>
      </c>
      <c r="AJ81" s="17">
        <v>0.49569948069752201</v>
      </c>
      <c r="AK81" s="17"/>
      <c r="AL81" s="17">
        <v>0.49194385586458</v>
      </c>
      <c r="AM81" s="17">
        <v>0.39512436907827497</v>
      </c>
      <c r="AN81" s="17">
        <v>0.531723561166629</v>
      </c>
      <c r="AO81" s="17">
        <v>0.30646621886157299</v>
      </c>
      <c r="AP81" s="17">
        <v>0.60247197489784798</v>
      </c>
      <c r="AQ81" s="17"/>
      <c r="AR81" s="17">
        <v>0.51917121043388303</v>
      </c>
      <c r="AS81" s="17">
        <v>0.43828785383545799</v>
      </c>
      <c r="AT81" s="17">
        <v>0.33111542609880001</v>
      </c>
    </row>
    <row r="82" spans="2:46" x14ac:dyDescent="0.3">
      <c r="B82" t="s">
        <v>102</v>
      </c>
      <c r="C82" s="17">
        <v>0.42791376921894198</v>
      </c>
      <c r="D82" s="17">
        <v>0.44417276325666799</v>
      </c>
      <c r="E82" s="17">
        <v>0.41120304547285702</v>
      </c>
      <c r="F82" s="17"/>
      <c r="G82" s="17">
        <v>0.21385245481328499</v>
      </c>
      <c r="H82" s="17">
        <v>0.31941791902094901</v>
      </c>
      <c r="I82" s="17">
        <v>0.35935373706157298</v>
      </c>
      <c r="J82" s="17">
        <v>0.44116225515820101</v>
      </c>
      <c r="K82" s="17">
        <v>0.58752663898034896</v>
      </c>
      <c r="L82" s="17">
        <v>0.59652846610088595</v>
      </c>
      <c r="M82" s="17"/>
      <c r="N82" s="17">
        <v>0.42876307800833702</v>
      </c>
      <c r="O82" s="17">
        <v>0.46916686731673202</v>
      </c>
      <c r="P82" s="17">
        <v>0.40681448877530102</v>
      </c>
      <c r="Q82" s="17">
        <v>0.403365904761531</v>
      </c>
      <c r="R82" s="17"/>
      <c r="S82" s="17">
        <v>0.33431494114271898</v>
      </c>
      <c r="T82" s="17">
        <v>0.45244565214530502</v>
      </c>
      <c r="U82" s="17">
        <v>0.442081207491823</v>
      </c>
      <c r="V82" s="17">
        <v>0.41346648886771398</v>
      </c>
      <c r="W82" s="17">
        <v>0.37218526383642903</v>
      </c>
      <c r="X82" s="17">
        <v>0.40346646316533502</v>
      </c>
      <c r="Y82" s="17">
        <v>0.475316912177077</v>
      </c>
      <c r="Z82" s="17">
        <v>0.43397131036630798</v>
      </c>
      <c r="AA82" s="17">
        <v>0.42382715245698699</v>
      </c>
      <c r="AB82" s="17">
        <v>0.52962804444790001</v>
      </c>
      <c r="AC82" s="17">
        <v>0.47353086748032702</v>
      </c>
      <c r="AD82" s="17">
        <v>0.46751382712170703</v>
      </c>
      <c r="AE82" s="17"/>
      <c r="AF82" s="17">
        <v>0.43382459519639599</v>
      </c>
      <c r="AG82" s="17">
        <v>0.43701974596541898</v>
      </c>
      <c r="AH82" s="17">
        <v>0.52470928865705002</v>
      </c>
      <c r="AI82" s="17">
        <v>0.441415094730568</v>
      </c>
      <c r="AJ82" s="17">
        <v>0.45105848085334599</v>
      </c>
      <c r="AK82" s="17"/>
      <c r="AL82" s="17">
        <v>0.44294067625599298</v>
      </c>
      <c r="AM82" s="17">
        <v>0.50055755348058595</v>
      </c>
      <c r="AN82" s="17">
        <v>0.40064376561297299</v>
      </c>
      <c r="AO82" s="17">
        <v>0.37695263595107498</v>
      </c>
      <c r="AP82" s="17">
        <v>0.40986952092613599</v>
      </c>
      <c r="AQ82" s="17"/>
      <c r="AR82" s="17">
        <v>0.40861111919769399</v>
      </c>
      <c r="AS82" s="17">
        <v>0.54026180793044198</v>
      </c>
      <c r="AT82" s="17">
        <v>0.394309823487973</v>
      </c>
    </row>
    <row r="83" spans="2:46" x14ac:dyDescent="0.3">
      <c r="B83" t="s">
        <v>99</v>
      </c>
      <c r="C83" s="17">
        <v>0.38651853441950901</v>
      </c>
      <c r="D83" s="17">
        <v>0.40520420909968402</v>
      </c>
      <c r="E83" s="17">
        <v>0.369380352386874</v>
      </c>
      <c r="F83" s="17"/>
      <c r="G83" s="17">
        <v>0.27199831250251699</v>
      </c>
      <c r="H83" s="17">
        <v>0.39420964974329697</v>
      </c>
      <c r="I83" s="17">
        <v>0.34144530320677002</v>
      </c>
      <c r="J83" s="17">
        <v>0.40591994981928098</v>
      </c>
      <c r="K83" s="17">
        <v>0.50904537773245295</v>
      </c>
      <c r="L83" s="17">
        <v>0.39514932890332199</v>
      </c>
      <c r="M83" s="17"/>
      <c r="N83" s="17">
        <v>0.41845851072274098</v>
      </c>
      <c r="O83" s="17">
        <v>0.37951077683540901</v>
      </c>
      <c r="P83" s="17">
        <v>0.35860731689235797</v>
      </c>
      <c r="Q83" s="17">
        <v>0.384628396000052</v>
      </c>
      <c r="R83" s="17"/>
      <c r="S83" s="17">
        <v>0.35289988221996998</v>
      </c>
      <c r="T83" s="17">
        <v>0.40289635814244501</v>
      </c>
      <c r="U83" s="17">
        <v>0.377066825844596</v>
      </c>
      <c r="V83" s="17">
        <v>0.36902473650769901</v>
      </c>
      <c r="W83" s="17">
        <v>0.379758595579063</v>
      </c>
      <c r="X83" s="17">
        <v>0.372029085307858</v>
      </c>
      <c r="Y83" s="17">
        <v>0.363002386271563</v>
      </c>
      <c r="Z83" s="17">
        <v>0.47912230300330999</v>
      </c>
      <c r="AA83" s="17">
        <v>0.35360000272040598</v>
      </c>
      <c r="AB83" s="17">
        <v>0.44884155611627102</v>
      </c>
      <c r="AC83" s="17">
        <v>0.43186409334556197</v>
      </c>
      <c r="AD83" s="17">
        <v>0.40754615977332498</v>
      </c>
      <c r="AE83" s="17"/>
      <c r="AF83" s="17">
        <v>0.403851095137987</v>
      </c>
      <c r="AG83" s="17">
        <v>0.47547417261622399</v>
      </c>
      <c r="AH83" s="17">
        <v>0.41425989228722898</v>
      </c>
      <c r="AI83" s="17">
        <v>0.29267523551215502</v>
      </c>
      <c r="AJ83" s="17">
        <v>0.358981601195278</v>
      </c>
      <c r="AK83" s="17"/>
      <c r="AL83" s="17">
        <v>0.41733748766018602</v>
      </c>
      <c r="AM83" s="17">
        <v>0.37731188444951202</v>
      </c>
      <c r="AN83" s="17">
        <v>0.47414179135668699</v>
      </c>
      <c r="AO83" s="17">
        <v>0.26843876524207599</v>
      </c>
      <c r="AP83" s="17">
        <v>0.47391431171588599</v>
      </c>
      <c r="AQ83" s="17"/>
      <c r="AR83" s="17">
        <v>0.44240384785094999</v>
      </c>
      <c r="AS83" s="17">
        <v>0.40717576643403203</v>
      </c>
      <c r="AT83" s="17">
        <v>0.263176384554973</v>
      </c>
    </row>
    <row r="84" spans="2:46" x14ac:dyDescent="0.3">
      <c r="B84" t="s">
        <v>93</v>
      </c>
      <c r="C84" s="17">
        <v>0.36337060778866997</v>
      </c>
      <c r="D84" s="17">
        <v>0.37184551227736101</v>
      </c>
      <c r="E84" s="17">
        <v>0.35615389910821998</v>
      </c>
      <c r="F84" s="17"/>
      <c r="G84" s="17">
        <v>0.293036333844998</v>
      </c>
      <c r="H84" s="17">
        <v>0.35037958712770301</v>
      </c>
      <c r="I84" s="17">
        <v>0.34447418655003098</v>
      </c>
      <c r="J84" s="17">
        <v>0.42059503823725403</v>
      </c>
      <c r="K84" s="17">
        <v>0.39452620586950599</v>
      </c>
      <c r="L84" s="17">
        <v>0.36872442517527698</v>
      </c>
      <c r="M84" s="17"/>
      <c r="N84" s="17">
        <v>0.39779758553071498</v>
      </c>
      <c r="O84" s="17">
        <v>0.35902759965745501</v>
      </c>
      <c r="P84" s="17">
        <v>0.32406988496707601</v>
      </c>
      <c r="Q84" s="17">
        <v>0.361519257752483</v>
      </c>
      <c r="R84" s="17"/>
      <c r="S84" s="17">
        <v>0.30302562383878301</v>
      </c>
      <c r="T84" s="17">
        <v>0.33107073856242403</v>
      </c>
      <c r="U84" s="17">
        <v>0.28768576052013101</v>
      </c>
      <c r="V84" s="17">
        <v>0.331715025804175</v>
      </c>
      <c r="W84" s="17">
        <v>0.368202791596839</v>
      </c>
      <c r="X84" s="17">
        <v>0.34124197423465902</v>
      </c>
      <c r="Y84" s="17">
        <v>0.37831231456334302</v>
      </c>
      <c r="Z84" s="17">
        <v>0.46117920210501601</v>
      </c>
      <c r="AA84" s="17">
        <v>0.35146663225015001</v>
      </c>
      <c r="AB84" s="17">
        <v>0.492108999929466</v>
      </c>
      <c r="AC84" s="17">
        <v>0.45671150347255302</v>
      </c>
      <c r="AD84" s="17">
        <v>0.46930004328297298</v>
      </c>
      <c r="AE84" s="17"/>
      <c r="AF84" s="17">
        <v>0.37744040006616802</v>
      </c>
      <c r="AG84" s="17">
        <v>0.43836618803764998</v>
      </c>
      <c r="AH84" s="17">
        <v>0.36966558063362798</v>
      </c>
      <c r="AI84" s="17">
        <v>0.21235478630035001</v>
      </c>
      <c r="AJ84" s="17">
        <v>0.43739644079829898</v>
      </c>
      <c r="AK84" s="17"/>
      <c r="AL84" s="17">
        <v>0.42250707997336701</v>
      </c>
      <c r="AM84" s="17">
        <v>0.34043077562728602</v>
      </c>
      <c r="AN84" s="17">
        <v>0.42839088991723101</v>
      </c>
      <c r="AO84" s="17">
        <v>0.21568635970161601</v>
      </c>
      <c r="AP84" s="17">
        <v>0.472317713367787</v>
      </c>
      <c r="AQ84" s="17"/>
      <c r="AR84" s="17">
        <v>0.44830719528547402</v>
      </c>
      <c r="AS84" s="17">
        <v>0.35359421321197498</v>
      </c>
      <c r="AT84" s="17">
        <v>0.214408419776078</v>
      </c>
    </row>
    <row r="85" spans="2:46" x14ac:dyDescent="0.3">
      <c r="B85" t="s">
        <v>98</v>
      </c>
      <c r="C85" s="17">
        <v>0.32051144675770199</v>
      </c>
      <c r="D85" s="17">
        <v>0.349219982812005</v>
      </c>
      <c r="E85" s="17">
        <v>0.29337189999934099</v>
      </c>
      <c r="F85" s="17"/>
      <c r="G85" s="17">
        <v>0.17183787378521001</v>
      </c>
      <c r="H85" s="17">
        <v>0.28813086540608801</v>
      </c>
      <c r="I85" s="17">
        <v>0.30104469751445001</v>
      </c>
      <c r="J85" s="17">
        <v>0.37785725627550099</v>
      </c>
      <c r="K85" s="17">
        <v>0.41307033937553</v>
      </c>
      <c r="L85" s="17">
        <v>0.352895794001512</v>
      </c>
      <c r="M85" s="17"/>
      <c r="N85" s="17">
        <v>0.31700661598487201</v>
      </c>
      <c r="O85" s="17">
        <v>0.33916419274522303</v>
      </c>
      <c r="P85" s="17">
        <v>0.27624640413983098</v>
      </c>
      <c r="Q85" s="17">
        <v>0.34528583813185698</v>
      </c>
      <c r="R85" s="17"/>
      <c r="S85" s="17">
        <v>0.24211413817803101</v>
      </c>
      <c r="T85" s="17">
        <v>0.362562024419332</v>
      </c>
      <c r="U85" s="17">
        <v>0.30404142770910603</v>
      </c>
      <c r="V85" s="17">
        <v>0.271718229900898</v>
      </c>
      <c r="W85" s="17">
        <v>0.26177036195787401</v>
      </c>
      <c r="X85" s="17">
        <v>0.31837308828931399</v>
      </c>
      <c r="Y85" s="17">
        <v>0.31532335626471503</v>
      </c>
      <c r="Z85" s="17">
        <v>0.373276273995581</v>
      </c>
      <c r="AA85" s="17">
        <v>0.31668072466032399</v>
      </c>
      <c r="AB85" s="17">
        <v>0.452275790126141</v>
      </c>
      <c r="AC85" s="17">
        <v>0.35055156344541999</v>
      </c>
      <c r="AD85" s="17">
        <v>0.35155091002473698</v>
      </c>
      <c r="AE85" s="17"/>
      <c r="AF85" s="17">
        <v>0.374961515893034</v>
      </c>
      <c r="AG85" s="17">
        <v>0.41665305163880501</v>
      </c>
      <c r="AH85" s="17">
        <v>0.35482131213457102</v>
      </c>
      <c r="AI85" s="17">
        <v>0.137821087434017</v>
      </c>
      <c r="AJ85" s="17">
        <v>0.36440059863720697</v>
      </c>
      <c r="AK85" s="17"/>
      <c r="AL85" s="17">
        <v>0.37117482972775301</v>
      </c>
      <c r="AM85" s="17">
        <v>0.32591772973976202</v>
      </c>
      <c r="AN85" s="17">
        <v>0.40512774890244302</v>
      </c>
      <c r="AO85" s="17">
        <v>0.100004844163879</v>
      </c>
      <c r="AP85" s="17">
        <v>0.421491956350385</v>
      </c>
      <c r="AQ85" s="17"/>
      <c r="AR85" s="17">
        <v>0.41288500456883598</v>
      </c>
      <c r="AS85" s="17">
        <v>0.33485216594382999</v>
      </c>
      <c r="AT85" s="17">
        <v>0.121484358146739</v>
      </c>
    </row>
    <row r="86" spans="2:46" x14ac:dyDescent="0.3">
      <c r="B86" t="s">
        <v>101</v>
      </c>
      <c r="C86" s="17">
        <v>0.29496705474231</v>
      </c>
      <c r="D86" s="17">
        <v>0.322714195639483</v>
      </c>
      <c r="E86" s="17">
        <v>0.26769746854849602</v>
      </c>
      <c r="F86" s="17"/>
      <c r="G86" s="17">
        <v>0.18523709914884701</v>
      </c>
      <c r="H86" s="17">
        <v>0.27419990297050101</v>
      </c>
      <c r="I86" s="17">
        <v>0.24818325608508501</v>
      </c>
      <c r="J86" s="17">
        <v>0.32738002909497099</v>
      </c>
      <c r="K86" s="17">
        <v>0.368377435964162</v>
      </c>
      <c r="L86" s="17">
        <v>0.34738115880947301</v>
      </c>
      <c r="M86" s="17"/>
      <c r="N86" s="17">
        <v>0.297412269305869</v>
      </c>
      <c r="O86" s="17">
        <v>0.29585567542583802</v>
      </c>
      <c r="P86" s="17">
        <v>0.27284023421999398</v>
      </c>
      <c r="Q86" s="17">
        <v>0.314373225506835</v>
      </c>
      <c r="R86" s="17"/>
      <c r="S86" s="17">
        <v>0.26206240772589501</v>
      </c>
      <c r="T86" s="17">
        <v>0.302512456713038</v>
      </c>
      <c r="U86" s="17">
        <v>0.25458078904061399</v>
      </c>
      <c r="V86" s="17">
        <v>0.257377246624856</v>
      </c>
      <c r="W86" s="17">
        <v>0.29010098607204898</v>
      </c>
      <c r="X86" s="17">
        <v>0.27797474880385198</v>
      </c>
      <c r="Y86" s="17">
        <v>0.31975805034303001</v>
      </c>
      <c r="Z86" s="17">
        <v>0.35974551501762497</v>
      </c>
      <c r="AA86" s="17">
        <v>0.29906152750577297</v>
      </c>
      <c r="AB86" s="17">
        <v>0.358442361660185</v>
      </c>
      <c r="AC86" s="17">
        <v>0.287461928383482</v>
      </c>
      <c r="AD86" s="17">
        <v>0.35443969273022902</v>
      </c>
      <c r="AE86" s="17"/>
      <c r="AF86" s="17">
        <v>0.33216654106856702</v>
      </c>
      <c r="AG86" s="17">
        <v>0.31954060620287</v>
      </c>
      <c r="AH86" s="17">
        <v>0.37115092823664902</v>
      </c>
      <c r="AI86" s="17">
        <v>0.234273672437739</v>
      </c>
      <c r="AJ86" s="17">
        <v>0.316218010619364</v>
      </c>
      <c r="AK86" s="17"/>
      <c r="AL86" s="17">
        <v>0.26530924994369998</v>
      </c>
      <c r="AM86" s="17">
        <v>0.34546651281162299</v>
      </c>
      <c r="AN86" s="17">
        <v>0.31482867110291402</v>
      </c>
      <c r="AO86" s="17">
        <v>0.19948901511199901</v>
      </c>
      <c r="AP86" s="17">
        <v>0.35283427777661702</v>
      </c>
      <c r="AQ86" s="17"/>
      <c r="AR86" s="17">
        <v>0.33033448774358498</v>
      </c>
      <c r="AS86" s="17">
        <v>0.31178892418095999</v>
      </c>
      <c r="AT86" s="17">
        <v>0.231481579298178</v>
      </c>
    </row>
    <row r="87" spans="2:46" x14ac:dyDescent="0.3">
      <c r="B87" t="s">
        <v>94</v>
      </c>
      <c r="C87" s="17">
        <v>0.29397292263515301</v>
      </c>
      <c r="D87" s="17">
        <v>0.29418471534077201</v>
      </c>
      <c r="E87" s="17">
        <v>0.29256613778962398</v>
      </c>
      <c r="F87" s="17"/>
      <c r="G87" s="17">
        <v>0.25229028636290601</v>
      </c>
      <c r="H87" s="17">
        <v>0.33066511997627202</v>
      </c>
      <c r="I87" s="17">
        <v>0.25884279325133402</v>
      </c>
      <c r="J87" s="17">
        <v>0.31675462315070302</v>
      </c>
      <c r="K87" s="17">
        <v>0.331231400754322</v>
      </c>
      <c r="L87" s="17">
        <v>0.27697772856334701</v>
      </c>
      <c r="M87" s="17"/>
      <c r="N87" s="17">
        <v>0.31933398302969501</v>
      </c>
      <c r="O87" s="17">
        <v>0.305639491781382</v>
      </c>
      <c r="P87" s="17">
        <v>0.24535604886405801</v>
      </c>
      <c r="Q87" s="17">
        <v>0.29887310829396702</v>
      </c>
      <c r="R87" s="17"/>
      <c r="S87" s="17">
        <v>0.27359382817769701</v>
      </c>
      <c r="T87" s="17">
        <v>0.29400335099913</v>
      </c>
      <c r="U87" s="17">
        <v>0.23607875984589199</v>
      </c>
      <c r="V87" s="17">
        <v>0.260358156236636</v>
      </c>
      <c r="W87" s="17">
        <v>0.274448164764725</v>
      </c>
      <c r="X87" s="17">
        <v>0.216241881248846</v>
      </c>
      <c r="Y87" s="17">
        <v>0.30775894505015899</v>
      </c>
      <c r="Z87" s="17">
        <v>0.37044993083675798</v>
      </c>
      <c r="AA87" s="17">
        <v>0.32397270938707101</v>
      </c>
      <c r="AB87" s="17">
        <v>0.37114267299995302</v>
      </c>
      <c r="AC87" s="17">
        <v>0.313452667956377</v>
      </c>
      <c r="AD87" s="17">
        <v>0.41172552700296799</v>
      </c>
      <c r="AE87" s="17"/>
      <c r="AF87" s="17">
        <v>0.32886413197159697</v>
      </c>
      <c r="AG87" s="17">
        <v>0.36938912779966698</v>
      </c>
      <c r="AH87" s="17">
        <v>0.24889518666594099</v>
      </c>
      <c r="AI87" s="17">
        <v>0.18189617353078799</v>
      </c>
      <c r="AJ87" s="17">
        <v>0.33357333846025999</v>
      </c>
      <c r="AK87" s="17"/>
      <c r="AL87" s="17">
        <v>0.33253392268221099</v>
      </c>
      <c r="AM87" s="17">
        <v>0.25886506953953198</v>
      </c>
      <c r="AN87" s="17">
        <v>0.375745036649478</v>
      </c>
      <c r="AO87" s="17">
        <v>0.17294689838399399</v>
      </c>
      <c r="AP87" s="17">
        <v>0.39960564810539301</v>
      </c>
      <c r="AQ87" s="17"/>
      <c r="AR87" s="17">
        <v>0.36905827284070603</v>
      </c>
      <c r="AS87" s="17">
        <v>0.27589050012343003</v>
      </c>
      <c r="AT87" s="17">
        <v>0.16988162291627601</v>
      </c>
    </row>
    <row r="88" spans="2:46" x14ac:dyDescent="0.3">
      <c r="B88" t="s">
        <v>95</v>
      </c>
      <c r="C88" s="17">
        <v>0.28790140489030902</v>
      </c>
      <c r="D88" s="17">
        <v>0.29658106655127098</v>
      </c>
      <c r="E88" s="17">
        <v>0.28026111582676899</v>
      </c>
      <c r="F88" s="17"/>
      <c r="G88" s="17">
        <v>0.21209699973430099</v>
      </c>
      <c r="H88" s="17">
        <v>0.25518951662084099</v>
      </c>
      <c r="I88" s="17">
        <v>0.26250457164830598</v>
      </c>
      <c r="J88" s="17">
        <v>0.34305079312592301</v>
      </c>
      <c r="K88" s="17">
        <v>0.34845299609716501</v>
      </c>
      <c r="L88" s="17">
        <v>0.30015835864368101</v>
      </c>
      <c r="M88" s="17"/>
      <c r="N88" s="17">
        <v>0.27284480402709999</v>
      </c>
      <c r="O88" s="17">
        <v>0.29313066489636302</v>
      </c>
      <c r="P88" s="17">
        <v>0.27354315219799402</v>
      </c>
      <c r="Q88" s="17">
        <v>0.31076493618557399</v>
      </c>
      <c r="R88" s="17"/>
      <c r="S88" s="17">
        <v>0.23039871994429401</v>
      </c>
      <c r="T88" s="17">
        <v>0.29886678836671199</v>
      </c>
      <c r="U88" s="17">
        <v>0.29233539039159701</v>
      </c>
      <c r="V88" s="17">
        <v>0.25508516927073299</v>
      </c>
      <c r="W88" s="17">
        <v>0.27791450739495899</v>
      </c>
      <c r="X88" s="17">
        <v>0.31253964885219498</v>
      </c>
      <c r="Y88" s="17">
        <v>0.36214541894169799</v>
      </c>
      <c r="Z88" s="17">
        <v>0.36545218802826201</v>
      </c>
      <c r="AA88" s="17">
        <v>0.241190168368106</v>
      </c>
      <c r="AB88" s="17">
        <v>0.325533903318317</v>
      </c>
      <c r="AC88" s="17">
        <v>0.26706255563060799</v>
      </c>
      <c r="AD88" s="17">
        <v>0.33766938642606897</v>
      </c>
      <c r="AE88" s="17"/>
      <c r="AF88" s="17">
        <v>0.34031801807686402</v>
      </c>
      <c r="AG88" s="17">
        <v>0.35070663527319401</v>
      </c>
      <c r="AH88" s="17">
        <v>0.28991912895160799</v>
      </c>
      <c r="AI88" s="17">
        <v>0.19445656508287601</v>
      </c>
      <c r="AJ88" s="17">
        <v>0.33740929856959601</v>
      </c>
      <c r="AK88" s="17"/>
      <c r="AL88" s="17">
        <v>0.34153695468197098</v>
      </c>
      <c r="AM88" s="17">
        <v>0.28293235130996203</v>
      </c>
      <c r="AN88" s="17">
        <v>0.34704685748519698</v>
      </c>
      <c r="AO88" s="17">
        <v>0.17238075484819301</v>
      </c>
      <c r="AP88" s="17">
        <v>0.35916802680204302</v>
      </c>
      <c r="AQ88" s="17"/>
      <c r="AR88" s="17">
        <v>0.328303557121569</v>
      </c>
      <c r="AS88" s="17">
        <v>0.31659150579561102</v>
      </c>
      <c r="AT88" s="17">
        <v>0.17309370673605201</v>
      </c>
    </row>
    <row r="89" spans="2:46" x14ac:dyDescent="0.3">
      <c r="B89" t="s">
        <v>104</v>
      </c>
      <c r="C89" s="17">
        <v>0.28030350761066097</v>
      </c>
      <c r="D89" s="17">
        <v>0.29713972958044099</v>
      </c>
      <c r="E89" s="17">
        <v>0.26466057849902402</v>
      </c>
      <c r="F89" s="17"/>
      <c r="G89" s="17">
        <v>0.20891683058673799</v>
      </c>
      <c r="H89" s="17">
        <v>0.28969173859020603</v>
      </c>
      <c r="I89" s="17">
        <v>0.23204575370938399</v>
      </c>
      <c r="J89" s="17">
        <v>0.30518437249827701</v>
      </c>
      <c r="K89" s="17">
        <v>0.34864442182255201</v>
      </c>
      <c r="L89" s="17">
        <v>0.29339370651265401</v>
      </c>
      <c r="M89" s="17"/>
      <c r="N89" s="17">
        <v>0.30008851938993503</v>
      </c>
      <c r="O89" s="17">
        <v>0.27933307778572097</v>
      </c>
      <c r="P89" s="17">
        <v>0.25923434811072898</v>
      </c>
      <c r="Q89" s="17">
        <v>0.27974077984288598</v>
      </c>
      <c r="R89" s="17"/>
      <c r="S89" s="17">
        <v>0.251097817963501</v>
      </c>
      <c r="T89" s="17">
        <v>0.28198691803914699</v>
      </c>
      <c r="U89" s="17">
        <v>0.25858142180530502</v>
      </c>
      <c r="V89" s="17">
        <v>0.204506383410369</v>
      </c>
      <c r="W89" s="17">
        <v>0.268882102228789</v>
      </c>
      <c r="X89" s="17">
        <v>0.25748811487281598</v>
      </c>
      <c r="Y89" s="17">
        <v>0.30366499195252999</v>
      </c>
      <c r="Z89" s="17">
        <v>0.336908826273907</v>
      </c>
      <c r="AA89" s="17">
        <v>0.29128070292415498</v>
      </c>
      <c r="AB89" s="17">
        <v>0.35043502375505797</v>
      </c>
      <c r="AC89" s="17">
        <v>0.31238944581449801</v>
      </c>
      <c r="AD89" s="17">
        <v>0.34869991281462598</v>
      </c>
      <c r="AE89" s="17"/>
      <c r="AF89" s="17">
        <v>0.37684048243518098</v>
      </c>
      <c r="AG89" s="17">
        <v>0.335790778149063</v>
      </c>
      <c r="AH89" s="17">
        <v>0.26487703287044001</v>
      </c>
      <c r="AI89" s="17">
        <v>0.17784268696972499</v>
      </c>
      <c r="AJ89" s="17">
        <v>0.28547397853150502</v>
      </c>
      <c r="AK89" s="17"/>
      <c r="AL89" s="17">
        <v>0.26283219681974401</v>
      </c>
      <c r="AM89" s="17">
        <v>0.25098706783681801</v>
      </c>
      <c r="AN89" s="17">
        <v>0.33344360680823198</v>
      </c>
      <c r="AO89" s="17">
        <v>0.199136036808233</v>
      </c>
      <c r="AP89" s="17">
        <v>0.40968234967820399</v>
      </c>
      <c r="AQ89" s="17"/>
      <c r="AR89" s="17">
        <v>0.34807360170962398</v>
      </c>
      <c r="AS89" s="17">
        <v>0.270715743801687</v>
      </c>
      <c r="AT89" s="17">
        <v>0.18170052714511301</v>
      </c>
    </row>
    <row r="90" spans="2:46" x14ac:dyDescent="0.3">
      <c r="B90" t="s">
        <v>103</v>
      </c>
      <c r="C90" s="17">
        <v>0.25400733761419297</v>
      </c>
      <c r="D90" s="17">
        <v>0.26545676147971398</v>
      </c>
      <c r="E90" s="17">
        <v>0.24256184304305201</v>
      </c>
      <c r="F90" s="17"/>
      <c r="G90" s="17">
        <v>0.171195831638107</v>
      </c>
      <c r="H90" s="17">
        <v>0.23564682130187301</v>
      </c>
      <c r="I90" s="17">
        <v>0.189059396587442</v>
      </c>
      <c r="J90" s="17">
        <v>0.29340827240623202</v>
      </c>
      <c r="K90" s="17">
        <v>0.31288398912024601</v>
      </c>
      <c r="L90" s="17">
        <v>0.30543464972086698</v>
      </c>
      <c r="M90" s="17"/>
      <c r="N90" s="17">
        <v>0.25122940945497302</v>
      </c>
      <c r="O90" s="17">
        <v>0.26541830933791399</v>
      </c>
      <c r="P90" s="17">
        <v>0.23284674120274201</v>
      </c>
      <c r="Q90" s="17">
        <v>0.261120240121481</v>
      </c>
      <c r="R90" s="17"/>
      <c r="S90" s="17">
        <v>0.231752305712454</v>
      </c>
      <c r="T90" s="17">
        <v>0.25644123680574399</v>
      </c>
      <c r="U90" s="17">
        <v>0.24101704360287601</v>
      </c>
      <c r="V90" s="17">
        <v>0.210098933577371</v>
      </c>
      <c r="W90" s="17">
        <v>0.25619272807071902</v>
      </c>
      <c r="X90" s="17">
        <v>0.23784732913839701</v>
      </c>
      <c r="Y90" s="17">
        <v>0.25072443040722397</v>
      </c>
      <c r="Z90" s="17">
        <v>0.27899642950124398</v>
      </c>
      <c r="AA90" s="17">
        <v>0.25362483113343998</v>
      </c>
      <c r="AB90" s="17">
        <v>0.31336339514699002</v>
      </c>
      <c r="AC90" s="17">
        <v>0.288618947864759</v>
      </c>
      <c r="AD90" s="17">
        <v>0.298528523167509</v>
      </c>
      <c r="AE90" s="17"/>
      <c r="AF90" s="17">
        <v>0.30122077914123002</v>
      </c>
      <c r="AG90" s="17">
        <v>0.30874296171465698</v>
      </c>
      <c r="AH90" s="17">
        <v>0.26519742101437999</v>
      </c>
      <c r="AI90" s="17">
        <v>0.19115401695581399</v>
      </c>
      <c r="AJ90" s="17">
        <v>0.23771800249854</v>
      </c>
      <c r="AK90" s="17"/>
      <c r="AL90" s="17">
        <v>0.24868554883956201</v>
      </c>
      <c r="AM90" s="17">
        <v>0.24933823071508501</v>
      </c>
      <c r="AN90" s="17">
        <v>0.28586623766651598</v>
      </c>
      <c r="AO90" s="17">
        <v>0.17473720946851101</v>
      </c>
      <c r="AP90" s="17">
        <v>0.28019752573743401</v>
      </c>
      <c r="AQ90" s="17"/>
      <c r="AR90" s="17">
        <v>0.28584860825499703</v>
      </c>
      <c r="AS90" s="17">
        <v>0.26543508066344601</v>
      </c>
      <c r="AT90" s="17">
        <v>0.18417539298485699</v>
      </c>
    </row>
    <row r="91" spans="2:46" x14ac:dyDescent="0.3">
      <c r="B91" t="s">
        <v>100</v>
      </c>
      <c r="C91" s="17">
        <v>0.23655041868569601</v>
      </c>
      <c r="D91" s="17">
        <v>0.24766831472196699</v>
      </c>
      <c r="E91" s="17">
        <v>0.22548373838806901</v>
      </c>
      <c r="F91" s="17"/>
      <c r="G91" s="17">
        <v>0.196686088146244</v>
      </c>
      <c r="H91" s="17">
        <v>0.22776526851078899</v>
      </c>
      <c r="I91" s="17">
        <v>0.19462594611551601</v>
      </c>
      <c r="J91" s="17">
        <v>0.28100722162312802</v>
      </c>
      <c r="K91" s="17">
        <v>0.32017771114323501</v>
      </c>
      <c r="L91" s="17">
        <v>0.212070269214018</v>
      </c>
      <c r="M91" s="17"/>
      <c r="N91" s="17">
        <v>0.26678784978204401</v>
      </c>
      <c r="O91" s="17">
        <v>0.21991084514154999</v>
      </c>
      <c r="P91" s="17">
        <v>0.21332252381328901</v>
      </c>
      <c r="Q91" s="17">
        <v>0.239997866214886</v>
      </c>
      <c r="R91" s="17"/>
      <c r="S91" s="17">
        <v>0.19212237148873401</v>
      </c>
      <c r="T91" s="17">
        <v>0.205066957306026</v>
      </c>
      <c r="U91" s="17">
        <v>0.19881982126797701</v>
      </c>
      <c r="V91" s="17">
        <v>0.19878929384455199</v>
      </c>
      <c r="W91" s="17">
        <v>0.27271907333638201</v>
      </c>
      <c r="X91" s="17">
        <v>0.237010026890076</v>
      </c>
      <c r="Y91" s="17">
        <v>0.23880830739631501</v>
      </c>
      <c r="Z91" s="17">
        <v>0.36045258134610397</v>
      </c>
      <c r="AA91" s="17">
        <v>0.245270835928002</v>
      </c>
      <c r="AB91" s="17">
        <v>0.29547542152529599</v>
      </c>
      <c r="AC91" s="17">
        <v>0.233371158549429</v>
      </c>
      <c r="AD91" s="17">
        <v>0.335286302622472</v>
      </c>
      <c r="AE91" s="17"/>
      <c r="AF91" s="17">
        <v>0.32015069657484102</v>
      </c>
      <c r="AG91" s="17">
        <v>0.29865546905948898</v>
      </c>
      <c r="AH91" s="17">
        <v>0.19741714071262301</v>
      </c>
      <c r="AI91" s="17">
        <v>0.10964973675355701</v>
      </c>
      <c r="AJ91" s="17">
        <v>0.26513318457520302</v>
      </c>
      <c r="AK91" s="17"/>
      <c r="AL91" s="17">
        <v>0.27068005151225899</v>
      </c>
      <c r="AM91" s="17">
        <v>0.198242238897687</v>
      </c>
      <c r="AN91" s="17">
        <v>0.29548547056970498</v>
      </c>
      <c r="AO91" s="17">
        <v>0.11357279201815899</v>
      </c>
      <c r="AP91" s="17">
        <v>0.33259339974137597</v>
      </c>
      <c r="AQ91" s="17"/>
      <c r="AR91" s="17">
        <v>0.319081029958525</v>
      </c>
      <c r="AS91" s="17">
        <v>0.21093821005135599</v>
      </c>
      <c r="AT91" s="17">
        <v>9.9536956694707995E-2</v>
      </c>
    </row>
    <row r="92" spans="2:46" x14ac:dyDescent="0.3">
      <c r="B92" t="s">
        <v>96</v>
      </c>
      <c r="C92" s="17">
        <v>0.219822130281142</v>
      </c>
      <c r="D92" s="17">
        <v>0.24409694753199501</v>
      </c>
      <c r="E92" s="17">
        <v>0.19672256046688899</v>
      </c>
      <c r="F92" s="17"/>
      <c r="G92" s="17">
        <v>0.171417842102768</v>
      </c>
      <c r="H92" s="17">
        <v>0.21453574621775501</v>
      </c>
      <c r="I92" s="17">
        <v>0.20218349981245701</v>
      </c>
      <c r="J92" s="17">
        <v>0.26076507007599498</v>
      </c>
      <c r="K92" s="17">
        <v>0.25121661438222598</v>
      </c>
      <c r="L92" s="17">
        <v>0.21635413087380501</v>
      </c>
      <c r="M92" s="17"/>
      <c r="N92" s="17">
        <v>0.24576262754710401</v>
      </c>
      <c r="O92" s="17">
        <v>0.22654851057245001</v>
      </c>
      <c r="P92" s="17">
        <v>0.17309144937797799</v>
      </c>
      <c r="Q92" s="17">
        <v>0.226457982106961</v>
      </c>
      <c r="R92" s="17"/>
      <c r="S92" s="17">
        <v>0.228555217447589</v>
      </c>
      <c r="T92" s="17">
        <v>0.188094198114997</v>
      </c>
      <c r="U92" s="17">
        <v>0.191475428779007</v>
      </c>
      <c r="V92" s="17">
        <v>0.20054010514860099</v>
      </c>
      <c r="W92" s="17">
        <v>0.21716825226953501</v>
      </c>
      <c r="X92" s="17">
        <v>0.22700101626715699</v>
      </c>
      <c r="Y92" s="17">
        <v>0.27898531476037203</v>
      </c>
      <c r="Z92" s="17">
        <v>0.26425363782573302</v>
      </c>
      <c r="AA92" s="17">
        <v>0.188779960406537</v>
      </c>
      <c r="AB92" s="17">
        <v>0.25792266850039802</v>
      </c>
      <c r="AC92" s="17">
        <v>0.19988723814528001</v>
      </c>
      <c r="AD92" s="17">
        <v>0.25056582360637197</v>
      </c>
      <c r="AE92" s="17"/>
      <c r="AF92" s="17">
        <v>0.264333079937833</v>
      </c>
      <c r="AG92" s="17">
        <v>0.26258188225038498</v>
      </c>
      <c r="AH92" s="17">
        <v>0.23419600091284201</v>
      </c>
      <c r="AI92" s="17">
        <v>0.127604240481346</v>
      </c>
      <c r="AJ92" s="17">
        <v>0.257409802219635</v>
      </c>
      <c r="AK92" s="17"/>
      <c r="AL92" s="17">
        <v>0.235663726381381</v>
      </c>
      <c r="AM92" s="17">
        <v>0.216714152623489</v>
      </c>
      <c r="AN92" s="17">
        <v>0.25434288246250403</v>
      </c>
      <c r="AO92" s="17">
        <v>0.120037868282691</v>
      </c>
      <c r="AP92" s="17">
        <v>0.25756948515713202</v>
      </c>
      <c r="AQ92" s="17"/>
      <c r="AR92" s="17">
        <v>0.26941226910050498</v>
      </c>
      <c r="AS92" s="17">
        <v>0.21221447749959901</v>
      </c>
      <c r="AT92" s="17">
        <v>0.15172173450989601</v>
      </c>
    </row>
    <row r="93" spans="2:46" x14ac:dyDescent="0.3">
      <c r="B93" t="s">
        <v>79</v>
      </c>
      <c r="C93" s="17">
        <v>0.109162556357801</v>
      </c>
      <c r="D93" s="17">
        <v>7.40783205184119E-2</v>
      </c>
      <c r="E93" s="17">
        <v>0.143810972390749</v>
      </c>
      <c r="F93" s="17"/>
      <c r="G93" s="17">
        <v>0.19199360148884101</v>
      </c>
      <c r="H93" s="17">
        <v>9.7798734105016799E-2</v>
      </c>
      <c r="I93" s="17">
        <v>0.14736070918097799</v>
      </c>
      <c r="J93" s="17">
        <v>9.0498775029153794E-2</v>
      </c>
      <c r="K93" s="17">
        <v>8.9844170050777106E-2</v>
      </c>
      <c r="L93" s="17">
        <v>6.0249829037635497E-2</v>
      </c>
      <c r="M93" s="17"/>
      <c r="N93" s="17">
        <v>7.9208681041705906E-2</v>
      </c>
      <c r="O93" s="17">
        <v>8.8985849276957907E-2</v>
      </c>
      <c r="P93" s="17">
        <v>0.14067090903948601</v>
      </c>
      <c r="Q93" s="17">
        <v>0.13600897615989199</v>
      </c>
      <c r="R93" s="17"/>
      <c r="S93" s="17">
        <v>0.11413530585896001</v>
      </c>
      <c r="T93" s="17">
        <v>0.16013649022390899</v>
      </c>
      <c r="U93" s="17">
        <v>0.13910629302038899</v>
      </c>
      <c r="V93" s="17">
        <v>0.12629476655117</v>
      </c>
      <c r="W93" s="17">
        <v>7.90837543879679E-2</v>
      </c>
      <c r="X93" s="17">
        <v>0.104466597773615</v>
      </c>
      <c r="Y93" s="17">
        <v>0.10074550669049499</v>
      </c>
      <c r="Z93" s="17">
        <v>7.7807263223445E-2</v>
      </c>
      <c r="AA93" s="17">
        <v>0.10049966770216399</v>
      </c>
      <c r="AB93" s="17">
        <v>7.4262155686660003E-2</v>
      </c>
      <c r="AC93" s="17">
        <v>8.59321503567059E-2</v>
      </c>
      <c r="AD93" s="17">
        <v>5.7579956386697301E-2</v>
      </c>
      <c r="AE93" s="17"/>
      <c r="AF93" s="17">
        <v>0.115538430943378</v>
      </c>
      <c r="AG93" s="17">
        <v>7.2016518323727796E-2</v>
      </c>
      <c r="AH93" s="17">
        <v>6.4998817081790297E-2</v>
      </c>
      <c r="AI93" s="17">
        <v>6.6882696567758207E-2</v>
      </c>
      <c r="AJ93" s="17">
        <v>9.3860914811266002E-2</v>
      </c>
      <c r="AK93" s="17"/>
      <c r="AL93" s="17">
        <v>0.10098158830364</v>
      </c>
      <c r="AM93" s="17">
        <v>7.1020223993107895E-2</v>
      </c>
      <c r="AN93" s="17">
        <v>6.74648784480575E-2</v>
      </c>
      <c r="AO93" s="17">
        <v>7.89934906499241E-2</v>
      </c>
      <c r="AP93" s="17">
        <v>8.0238949186391795E-2</v>
      </c>
      <c r="AQ93" s="17"/>
      <c r="AR93" s="17">
        <v>0.119523286728012</v>
      </c>
      <c r="AS93" s="17">
        <v>6.1249547057640699E-2</v>
      </c>
      <c r="AT93" s="17">
        <v>6.4268318491433093E-2</v>
      </c>
    </row>
    <row r="94" spans="2:46" x14ac:dyDescent="0.3">
      <c r="B94" t="s">
        <v>105</v>
      </c>
      <c r="C94" s="17">
        <v>8.8822106434393894E-2</v>
      </c>
      <c r="D94" s="17">
        <v>8.2510359505074904E-2</v>
      </c>
      <c r="E94" s="17">
        <v>9.5260105269045395E-2</v>
      </c>
      <c r="F94" s="17"/>
      <c r="G94" s="17">
        <v>6.3681413267424006E-2</v>
      </c>
      <c r="H94" s="17">
        <v>8.3627610745066597E-2</v>
      </c>
      <c r="I94" s="17">
        <v>7.7317533536497798E-2</v>
      </c>
      <c r="J94" s="17">
        <v>9.7345341799005503E-2</v>
      </c>
      <c r="K94" s="17">
        <v>0.105359339106241</v>
      </c>
      <c r="L94" s="17">
        <v>0.101124350314622</v>
      </c>
      <c r="M94" s="17"/>
      <c r="N94" s="17">
        <v>5.7865254447006798E-2</v>
      </c>
      <c r="O94" s="17">
        <v>7.3030374305553605E-2</v>
      </c>
      <c r="P94" s="17">
        <v>0.117650766542454</v>
      </c>
      <c r="Q94" s="17">
        <v>0.112155625144904</v>
      </c>
      <c r="R94" s="17"/>
      <c r="S94" s="17">
        <v>8.8101596767420395E-2</v>
      </c>
      <c r="T94" s="17">
        <v>6.0832036567749902E-2</v>
      </c>
      <c r="U94" s="17">
        <v>9.1110314790176797E-2</v>
      </c>
      <c r="V94" s="17">
        <v>8.4443547523144993E-2</v>
      </c>
      <c r="W94" s="17">
        <v>7.9232510239128306E-2</v>
      </c>
      <c r="X94" s="17">
        <v>0.104422594410769</v>
      </c>
      <c r="Y94" s="17">
        <v>9.9484356226099302E-2</v>
      </c>
      <c r="Z94" s="17">
        <v>8.21641598746084E-2</v>
      </c>
      <c r="AA94" s="17">
        <v>0.134749101674533</v>
      </c>
      <c r="AB94" s="17">
        <v>6.2086936869390201E-2</v>
      </c>
      <c r="AC94" s="17">
        <v>0.107476175754543</v>
      </c>
      <c r="AD94" s="17">
        <v>5.6847736173368101E-2</v>
      </c>
      <c r="AE94" s="17"/>
      <c r="AF94" s="17">
        <v>5.16344301517166E-2</v>
      </c>
      <c r="AG94" s="17">
        <v>7.9736984852158493E-2</v>
      </c>
      <c r="AH94" s="17">
        <v>9.5053914503046899E-2</v>
      </c>
      <c r="AI94" s="17">
        <v>0.10520112608339099</v>
      </c>
      <c r="AJ94" s="17">
        <v>7.2257637483988002E-2</v>
      </c>
      <c r="AK94" s="17"/>
      <c r="AL94" s="17">
        <v>7.1643085187258093E-2</v>
      </c>
      <c r="AM94" s="17">
        <v>0.11203692219726601</v>
      </c>
      <c r="AN94" s="17">
        <v>6.2963342723725196E-2</v>
      </c>
      <c r="AO94" s="17">
        <v>9.93715891685122E-2</v>
      </c>
      <c r="AP94" s="17">
        <v>4.9963890705730797E-2</v>
      </c>
      <c r="AQ94" s="17"/>
      <c r="AR94" s="17">
        <v>9.7451825310305107E-2</v>
      </c>
      <c r="AS94" s="17">
        <v>7.4495193312803895E-2</v>
      </c>
      <c r="AT94" s="17">
        <v>9.6659263043964494E-2</v>
      </c>
    </row>
    <row r="95" spans="2:46" x14ac:dyDescent="0.3">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row>
    <row r="96" spans="2:46" x14ac:dyDescent="0.3">
      <c r="B96" s="6" t="s">
        <v>123</v>
      </c>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row>
    <row r="97" spans="2:46" x14ac:dyDescent="0.3">
      <c r="B97" s="24" t="s">
        <v>65</v>
      </c>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row>
    <row r="98" spans="2:46" x14ac:dyDescent="0.3">
      <c r="B98" t="s">
        <v>108</v>
      </c>
      <c r="C98" s="17">
        <v>0.56015502075911605</v>
      </c>
      <c r="D98" s="17">
        <v>0.54344821463812698</v>
      </c>
      <c r="E98" s="17">
        <v>0.57619445901746003</v>
      </c>
      <c r="F98" s="17"/>
      <c r="G98" s="17">
        <v>0.62710652699714997</v>
      </c>
      <c r="H98" s="17">
        <v>0.60182009487564303</v>
      </c>
      <c r="I98" s="17">
        <v>0.63234310512529301</v>
      </c>
      <c r="J98" s="17">
        <v>0.61720992128738605</v>
      </c>
      <c r="K98" s="17">
        <v>0.54502637849963798</v>
      </c>
      <c r="L98" s="17">
        <v>0.38662664229100102</v>
      </c>
      <c r="M98" s="17"/>
      <c r="N98" s="17">
        <v>0.53101211975972196</v>
      </c>
      <c r="O98" s="17">
        <v>0.54512588880669699</v>
      </c>
      <c r="P98" s="17">
        <v>0.53521538262554902</v>
      </c>
      <c r="Q98" s="17">
        <v>0.62794714899857296</v>
      </c>
      <c r="R98" s="17"/>
      <c r="S98" s="17">
        <v>0.551730687862104</v>
      </c>
      <c r="T98" s="17">
        <v>0.53318722723952905</v>
      </c>
      <c r="U98" s="17">
        <v>0.58323125280039001</v>
      </c>
      <c r="V98" s="17">
        <v>0.54336717045598903</v>
      </c>
      <c r="W98" s="17">
        <v>0.55711304187895105</v>
      </c>
      <c r="X98" s="17">
        <v>0.64748960854570603</v>
      </c>
      <c r="Y98" s="17">
        <v>0.61254900142961699</v>
      </c>
      <c r="Z98" s="17">
        <v>0.56360370822667605</v>
      </c>
      <c r="AA98" s="17">
        <v>0.57536701729498096</v>
      </c>
      <c r="AB98" s="17">
        <v>0.50686310577927995</v>
      </c>
      <c r="AC98" s="17">
        <v>0.51429309718841498</v>
      </c>
      <c r="AD98" s="17">
        <v>0.48618920108078501</v>
      </c>
      <c r="AE98" s="17"/>
      <c r="AF98" s="17">
        <v>0.52826586113375895</v>
      </c>
      <c r="AG98" s="17">
        <v>0.59980622234341696</v>
      </c>
      <c r="AH98" s="17">
        <v>0.52307724632007802</v>
      </c>
      <c r="AI98" s="17">
        <v>0.46912294174137598</v>
      </c>
      <c r="AJ98" s="17">
        <v>0.52335335799854799</v>
      </c>
      <c r="AK98" s="17"/>
      <c r="AL98" s="17">
        <v>0.601525703021209</v>
      </c>
      <c r="AM98" s="17">
        <v>0.52816160965716197</v>
      </c>
      <c r="AN98" s="17">
        <v>0.57955321575017804</v>
      </c>
      <c r="AO98" s="17">
        <v>0.472487400409493</v>
      </c>
      <c r="AP98" s="17">
        <v>0.53988817018100499</v>
      </c>
      <c r="AQ98" s="17"/>
      <c r="AR98" s="17">
        <v>0.62691703731181103</v>
      </c>
      <c r="AS98" s="17">
        <v>0.52302748103226804</v>
      </c>
      <c r="AT98" s="17">
        <v>0.448517787172663</v>
      </c>
    </row>
    <row r="99" spans="2:46" x14ac:dyDescent="0.3">
      <c r="B99" t="s">
        <v>109</v>
      </c>
      <c r="C99" s="17">
        <v>0.45327820944756098</v>
      </c>
      <c r="D99" s="17">
        <v>0.456352464400817</v>
      </c>
      <c r="E99" s="17">
        <v>0.45061623864681</v>
      </c>
      <c r="F99" s="17"/>
      <c r="G99" s="17">
        <v>0.213572206758464</v>
      </c>
      <c r="H99" s="17">
        <v>0.304788954881413</v>
      </c>
      <c r="I99" s="17">
        <v>0.39186445069512199</v>
      </c>
      <c r="J99" s="17">
        <v>0.472034807603325</v>
      </c>
      <c r="K99" s="17">
        <v>0.60327771160080401</v>
      </c>
      <c r="L99" s="17">
        <v>0.66764907302251497</v>
      </c>
      <c r="M99" s="17"/>
      <c r="N99" s="17">
        <v>0.37168098929892801</v>
      </c>
      <c r="O99" s="17">
        <v>0.45141971238330197</v>
      </c>
      <c r="P99" s="17">
        <v>0.58185768633734902</v>
      </c>
      <c r="Q99" s="17">
        <v>0.43393287464456298</v>
      </c>
      <c r="R99" s="17"/>
      <c r="S99" s="17">
        <v>0.32844887744005902</v>
      </c>
      <c r="T99" s="17">
        <v>0.53917145462147098</v>
      </c>
      <c r="U99" s="17">
        <v>0.53599698552240904</v>
      </c>
      <c r="V99" s="17">
        <v>0.54329151071758097</v>
      </c>
      <c r="W99" s="17">
        <v>0.45451270450234998</v>
      </c>
      <c r="X99" s="17">
        <v>0.41337663496656002</v>
      </c>
      <c r="Y99" s="17">
        <v>0.50931651158813995</v>
      </c>
      <c r="Z99" s="17">
        <v>0.427917830173702</v>
      </c>
      <c r="AA99" s="17">
        <v>0.40194361136517098</v>
      </c>
      <c r="AB99" s="17">
        <v>0.42955199365591101</v>
      </c>
      <c r="AC99" s="17">
        <v>0.44281373126524998</v>
      </c>
      <c r="AD99" s="17">
        <v>0.45197980296068702</v>
      </c>
      <c r="AE99" s="17"/>
      <c r="AF99" s="17">
        <v>0.28041270910564098</v>
      </c>
      <c r="AG99" s="17">
        <v>0.33102795180563299</v>
      </c>
      <c r="AH99" s="17">
        <v>0.76931751529289205</v>
      </c>
      <c r="AI99" s="17">
        <v>0.62434236448930702</v>
      </c>
      <c r="AJ99" s="17">
        <v>0.40351697633474998</v>
      </c>
      <c r="AK99" s="17"/>
      <c r="AL99" s="17">
        <v>0.360380907531481</v>
      </c>
      <c r="AM99" s="17">
        <v>0.759352961630266</v>
      </c>
      <c r="AN99" s="17">
        <v>0.26407960389972002</v>
      </c>
      <c r="AO99" s="17">
        <v>0.52528591029520399</v>
      </c>
      <c r="AP99" s="17">
        <v>0.19620679885349099</v>
      </c>
      <c r="AQ99" s="17"/>
      <c r="AR99" s="17">
        <v>0.34228158547342302</v>
      </c>
      <c r="AS99" s="17">
        <v>0.60203359346991603</v>
      </c>
      <c r="AT99" s="17">
        <v>0.570099342440059</v>
      </c>
    </row>
    <row r="100" spans="2:46" x14ac:dyDescent="0.3">
      <c r="B100" t="s">
        <v>110</v>
      </c>
      <c r="C100" s="17">
        <v>0.39015151287421801</v>
      </c>
      <c r="D100" s="17">
        <v>0.33420493878720697</v>
      </c>
      <c r="E100" s="17">
        <v>0.44515332596601398</v>
      </c>
      <c r="F100" s="17"/>
      <c r="G100" s="17">
        <v>0.347861829734529</v>
      </c>
      <c r="H100" s="17">
        <v>0.36340288701576401</v>
      </c>
      <c r="I100" s="17">
        <v>0.35667064839923601</v>
      </c>
      <c r="J100" s="17">
        <v>0.41554880491409402</v>
      </c>
      <c r="K100" s="17">
        <v>0.39077565893015698</v>
      </c>
      <c r="L100" s="17">
        <v>0.44629791008618702</v>
      </c>
      <c r="M100" s="17"/>
      <c r="N100" s="17">
        <v>0.409768663831589</v>
      </c>
      <c r="O100" s="17">
        <v>0.42383500046144001</v>
      </c>
      <c r="P100" s="17">
        <v>0.39015010139478201</v>
      </c>
      <c r="Q100" s="17">
        <v>0.33478842419524801</v>
      </c>
      <c r="R100" s="17"/>
      <c r="S100" s="17">
        <v>0.25898864943095401</v>
      </c>
      <c r="T100" s="17">
        <v>0.35753948321275802</v>
      </c>
      <c r="U100" s="17">
        <v>0.38498158575112701</v>
      </c>
      <c r="V100" s="17">
        <v>0.43183471664318701</v>
      </c>
      <c r="W100" s="17">
        <v>0.39061130626171198</v>
      </c>
      <c r="X100" s="17">
        <v>0.469887542925985</v>
      </c>
      <c r="Y100" s="17">
        <v>0.36027237358977199</v>
      </c>
      <c r="Z100" s="17">
        <v>0.40007027541057799</v>
      </c>
      <c r="AA100" s="17">
        <v>0.36308726074500802</v>
      </c>
      <c r="AB100" s="17">
        <v>0.46668114338869598</v>
      </c>
      <c r="AC100" s="17">
        <v>0.45623278011454599</v>
      </c>
      <c r="AD100" s="17">
        <v>0.61939990877877804</v>
      </c>
      <c r="AE100" s="17"/>
      <c r="AF100" s="17">
        <v>0.37280778469360798</v>
      </c>
      <c r="AG100" s="17">
        <v>0.46786892991082901</v>
      </c>
      <c r="AH100" s="17">
        <v>0.22237053365114701</v>
      </c>
      <c r="AI100" s="17">
        <v>0.31758413699304899</v>
      </c>
      <c r="AJ100" s="17">
        <v>0.46181428516733097</v>
      </c>
      <c r="AK100" s="17"/>
      <c r="AL100" s="17">
        <v>0.45209434884871402</v>
      </c>
      <c r="AM100" s="17">
        <v>0.280269453953222</v>
      </c>
      <c r="AN100" s="17">
        <v>0.48546757073198998</v>
      </c>
      <c r="AO100" s="17">
        <v>0.33842364375311201</v>
      </c>
      <c r="AP100" s="17">
        <v>0.44770564500035198</v>
      </c>
      <c r="AQ100" s="17"/>
      <c r="AR100" s="17">
        <v>0.44252060172864999</v>
      </c>
      <c r="AS100" s="17">
        <v>0.373607632016772</v>
      </c>
      <c r="AT100" s="17">
        <v>0.31252160318016298</v>
      </c>
    </row>
    <row r="101" spans="2:46" x14ac:dyDescent="0.3">
      <c r="B101" t="s">
        <v>111</v>
      </c>
      <c r="C101" s="17">
        <v>0.33596015217888098</v>
      </c>
      <c r="D101" s="17">
        <v>0.37371096217597</v>
      </c>
      <c r="E101" s="17">
        <v>0.29902450408987602</v>
      </c>
      <c r="F101" s="17"/>
      <c r="G101" s="17">
        <v>0.29533360532912101</v>
      </c>
      <c r="H101" s="17">
        <v>0.28254822424565601</v>
      </c>
      <c r="I101" s="17">
        <v>0.30913114617897602</v>
      </c>
      <c r="J101" s="17">
        <v>0.34704601221784298</v>
      </c>
      <c r="K101" s="17">
        <v>0.36793984599406698</v>
      </c>
      <c r="L101" s="17">
        <v>0.397809920368559</v>
      </c>
      <c r="M101" s="17"/>
      <c r="N101" s="17">
        <v>0.39608527206080102</v>
      </c>
      <c r="O101" s="17">
        <v>0.34520770323948302</v>
      </c>
      <c r="P101" s="17">
        <v>0.27125135552679702</v>
      </c>
      <c r="Q101" s="17">
        <v>0.31499029874129603</v>
      </c>
      <c r="R101" s="17"/>
      <c r="S101" s="17">
        <v>0.32030341366413401</v>
      </c>
      <c r="T101" s="17">
        <v>0.36923689285060901</v>
      </c>
      <c r="U101" s="17">
        <v>0.28616600889448301</v>
      </c>
      <c r="V101" s="17">
        <v>0.34148863763669901</v>
      </c>
      <c r="W101" s="17">
        <v>0.36258508819636698</v>
      </c>
      <c r="X101" s="17">
        <v>0.29285380674653799</v>
      </c>
      <c r="Y101" s="17">
        <v>0.29958969164170801</v>
      </c>
      <c r="Z101" s="17">
        <v>0.35252420840270698</v>
      </c>
      <c r="AA101" s="17">
        <v>0.35578677000953601</v>
      </c>
      <c r="AB101" s="17">
        <v>0.40013674487449102</v>
      </c>
      <c r="AC101" s="17">
        <v>0.27734433889113802</v>
      </c>
      <c r="AD101" s="17">
        <v>0.35678408844145598</v>
      </c>
      <c r="AE101" s="17"/>
      <c r="AF101" s="17">
        <v>0.33046476333041502</v>
      </c>
      <c r="AG101" s="17">
        <v>0.31181125281540301</v>
      </c>
      <c r="AH101" s="17">
        <v>0.35259372264702299</v>
      </c>
      <c r="AI101" s="17">
        <v>0.369917116712911</v>
      </c>
      <c r="AJ101" s="17">
        <v>0.41410123388812298</v>
      </c>
      <c r="AK101" s="17"/>
      <c r="AL101" s="17">
        <v>0.44708093996405801</v>
      </c>
      <c r="AM101" s="17">
        <v>0.314336387236199</v>
      </c>
      <c r="AN101" s="17">
        <v>0.27419194856676199</v>
      </c>
      <c r="AO101" s="17">
        <v>0.37282270684692498</v>
      </c>
      <c r="AP101" s="17">
        <v>0.306722186139957</v>
      </c>
      <c r="AQ101" s="17"/>
      <c r="AR101" s="17">
        <v>0.32547271205170403</v>
      </c>
      <c r="AS101" s="17">
        <v>0.33888951354443098</v>
      </c>
      <c r="AT101" s="17">
        <v>0.37261243803320598</v>
      </c>
    </row>
    <row r="102" spans="2:46" x14ac:dyDescent="0.3">
      <c r="B102" t="s">
        <v>112</v>
      </c>
      <c r="C102" s="17">
        <v>0.17034713268305601</v>
      </c>
      <c r="D102" s="17">
        <v>0.169499793304346</v>
      </c>
      <c r="E102" s="17">
        <v>0.17168006442185199</v>
      </c>
      <c r="F102" s="17"/>
      <c r="G102" s="17">
        <v>0.191511449136852</v>
      </c>
      <c r="H102" s="17">
        <v>0.21396266287779001</v>
      </c>
      <c r="I102" s="17">
        <v>0.16485957824631201</v>
      </c>
      <c r="J102" s="17">
        <v>0.142224789200281</v>
      </c>
      <c r="K102" s="17">
        <v>0.16642980783184499</v>
      </c>
      <c r="L102" s="17">
        <v>0.15075555376379801</v>
      </c>
      <c r="M102" s="17"/>
      <c r="N102" s="17">
        <v>0.174576377503493</v>
      </c>
      <c r="O102" s="17">
        <v>0.159221288407182</v>
      </c>
      <c r="P102" s="17">
        <v>0.13883143976252699</v>
      </c>
      <c r="Q102" s="17">
        <v>0.205175175161978</v>
      </c>
      <c r="R102" s="17"/>
      <c r="S102" s="17">
        <v>0.27179427366402897</v>
      </c>
      <c r="T102" s="17">
        <v>0.14214958556768001</v>
      </c>
      <c r="U102" s="17">
        <v>0.14869052180884501</v>
      </c>
      <c r="V102" s="17">
        <v>0.122613817032543</v>
      </c>
      <c r="W102" s="17">
        <v>0.108398231705071</v>
      </c>
      <c r="X102" s="17">
        <v>0.222025616246456</v>
      </c>
      <c r="Y102" s="17">
        <v>0.175078715256443</v>
      </c>
      <c r="Z102" s="17">
        <v>0.14131505182853901</v>
      </c>
      <c r="AA102" s="17">
        <v>0.15198545302569699</v>
      </c>
      <c r="AB102" s="17">
        <v>0.175575146108503</v>
      </c>
      <c r="AC102" s="17">
        <v>0.17067125898248101</v>
      </c>
      <c r="AD102" s="17">
        <v>8.5354255776501506E-2</v>
      </c>
      <c r="AE102" s="17"/>
      <c r="AF102" s="17">
        <v>0.11918964541466601</v>
      </c>
      <c r="AG102" s="17">
        <v>0.14624535785092699</v>
      </c>
      <c r="AH102" s="17">
        <v>0.21148879269684201</v>
      </c>
      <c r="AI102" s="17">
        <v>0.20088076059759799</v>
      </c>
      <c r="AJ102" s="17">
        <v>0.19363297043785399</v>
      </c>
      <c r="AK102" s="17"/>
      <c r="AL102" s="17">
        <v>0.151455654037673</v>
      </c>
      <c r="AM102" s="17">
        <v>0.18049312228889899</v>
      </c>
      <c r="AN102" s="17">
        <v>0.15892855313669399</v>
      </c>
      <c r="AO102" s="17">
        <v>0.20352823946623699</v>
      </c>
      <c r="AP102" s="17">
        <v>0.143670759798744</v>
      </c>
      <c r="AQ102" s="17"/>
      <c r="AR102" s="17">
        <v>0.16946486828846999</v>
      </c>
      <c r="AS102" s="17">
        <v>0.173217641359068</v>
      </c>
      <c r="AT102" s="17">
        <v>0.189036379066754</v>
      </c>
    </row>
    <row r="103" spans="2:46" x14ac:dyDescent="0.3">
      <c r="B103" t="s">
        <v>113</v>
      </c>
      <c r="C103" s="17">
        <v>0.14629544966803601</v>
      </c>
      <c r="D103" s="17">
        <v>0.167434537293292</v>
      </c>
      <c r="E103" s="17">
        <v>0.12604629023640901</v>
      </c>
      <c r="F103" s="17"/>
      <c r="G103" s="17">
        <v>0.19950665299749601</v>
      </c>
      <c r="H103" s="17">
        <v>0.21327155144657201</v>
      </c>
      <c r="I103" s="17">
        <v>0.113373142054642</v>
      </c>
      <c r="J103" s="17">
        <v>0.13889537201680599</v>
      </c>
      <c r="K103" s="17">
        <v>7.2195533945397003E-2</v>
      </c>
      <c r="L103" s="17">
        <v>0.139067115466357</v>
      </c>
      <c r="M103" s="17"/>
      <c r="N103" s="17">
        <v>0.184645094471488</v>
      </c>
      <c r="O103" s="17">
        <v>0.14871602214412699</v>
      </c>
      <c r="P103" s="17">
        <v>0.102721637472109</v>
      </c>
      <c r="Q103" s="17">
        <v>0.14248179982282</v>
      </c>
      <c r="R103" s="17"/>
      <c r="S103" s="17">
        <v>0.19354870750043099</v>
      </c>
      <c r="T103" s="17">
        <v>0.13202774661404301</v>
      </c>
      <c r="U103" s="17">
        <v>0.158802548374744</v>
      </c>
      <c r="V103" s="17">
        <v>0.107500529505189</v>
      </c>
      <c r="W103" s="17">
        <v>0.18858058271158901</v>
      </c>
      <c r="X103" s="17">
        <v>0.112906732550538</v>
      </c>
      <c r="Y103" s="17">
        <v>0.14754051505388299</v>
      </c>
      <c r="Z103" s="17">
        <v>0.22488747226910699</v>
      </c>
      <c r="AA103" s="17">
        <v>0.115368465632919</v>
      </c>
      <c r="AB103" s="17">
        <v>0.13027803379788899</v>
      </c>
      <c r="AC103" s="17">
        <v>0.16250703710566999</v>
      </c>
      <c r="AD103" s="17">
        <v>9.7942168100563207E-2</v>
      </c>
      <c r="AE103" s="17"/>
      <c r="AF103" s="17">
        <v>0.114523538401151</v>
      </c>
      <c r="AG103" s="17">
        <v>0.143921626837997</v>
      </c>
      <c r="AH103" s="17">
        <v>0.158033549473269</v>
      </c>
      <c r="AI103" s="17">
        <v>0.196643185678335</v>
      </c>
      <c r="AJ103" s="17">
        <v>0.114042128402189</v>
      </c>
      <c r="AK103" s="17"/>
      <c r="AL103" s="17">
        <v>0.125976031387004</v>
      </c>
      <c r="AM103" s="17">
        <v>0.162707791895496</v>
      </c>
      <c r="AN103" s="17">
        <v>0.17779509870210899</v>
      </c>
      <c r="AO103" s="17">
        <v>0.171920570741216</v>
      </c>
      <c r="AP103" s="17">
        <v>0.139751525848784</v>
      </c>
      <c r="AQ103" s="17"/>
      <c r="AR103" s="17">
        <v>0.124259144347452</v>
      </c>
      <c r="AS103" s="17">
        <v>0.164280264196251</v>
      </c>
      <c r="AT103" s="17">
        <v>0.177899051903573</v>
      </c>
    </row>
    <row r="104" spans="2:46" x14ac:dyDescent="0.3">
      <c r="B104" t="s">
        <v>114</v>
      </c>
      <c r="C104" s="17">
        <v>0.145765711784417</v>
      </c>
      <c r="D104" s="17">
        <v>0.14037489693331401</v>
      </c>
      <c r="E104" s="17">
        <v>0.15147114422292901</v>
      </c>
      <c r="F104" s="17"/>
      <c r="G104" s="17">
        <v>0.19689321206066801</v>
      </c>
      <c r="H104" s="17">
        <v>0.19574679201536399</v>
      </c>
      <c r="I104" s="17">
        <v>0.188760325025977</v>
      </c>
      <c r="J104" s="17">
        <v>0.12678585097360601</v>
      </c>
      <c r="K104" s="17">
        <v>9.9654972987916299E-2</v>
      </c>
      <c r="L104" s="17">
        <v>8.2448150183301205E-2</v>
      </c>
      <c r="M104" s="17"/>
      <c r="N104" s="17">
        <v>0.127417711155763</v>
      </c>
      <c r="O104" s="17">
        <v>0.13689412976402701</v>
      </c>
      <c r="P104" s="17">
        <v>0.15907434107863999</v>
      </c>
      <c r="Q104" s="17">
        <v>0.16264347039418101</v>
      </c>
      <c r="R104" s="17"/>
      <c r="S104" s="17">
        <v>0.17944353378577299</v>
      </c>
      <c r="T104" s="17">
        <v>0.110061534441217</v>
      </c>
      <c r="U104" s="17">
        <v>0.113046241217628</v>
      </c>
      <c r="V104" s="17">
        <v>0.135480443274833</v>
      </c>
      <c r="W104" s="17">
        <v>0.11579006704551099</v>
      </c>
      <c r="X104" s="17">
        <v>0.165743747238453</v>
      </c>
      <c r="Y104" s="17">
        <v>0.13138768815082599</v>
      </c>
      <c r="Z104" s="17">
        <v>0.142481771475059</v>
      </c>
      <c r="AA104" s="17">
        <v>0.198682282144685</v>
      </c>
      <c r="AB104" s="17">
        <v>0.13202924363764301</v>
      </c>
      <c r="AC104" s="17">
        <v>0.14333604899152799</v>
      </c>
      <c r="AD104" s="17">
        <v>0.16537430722542801</v>
      </c>
      <c r="AE104" s="17"/>
      <c r="AF104" s="17">
        <v>0.109177053035447</v>
      </c>
      <c r="AG104" s="17">
        <v>0.19444365486901599</v>
      </c>
      <c r="AH104" s="17">
        <v>8.5629535258652897E-2</v>
      </c>
      <c r="AI104" s="17">
        <v>9.0997456192618995E-2</v>
      </c>
      <c r="AJ104" s="17">
        <v>0.14586790944672801</v>
      </c>
      <c r="AK104" s="17"/>
      <c r="AL104" s="17">
        <v>0.151925212948129</v>
      </c>
      <c r="AM104" s="17">
        <v>8.9539058881938596E-2</v>
      </c>
      <c r="AN104" s="17">
        <v>0.19567680541578</v>
      </c>
      <c r="AO104" s="17">
        <v>0.11385936592213899</v>
      </c>
      <c r="AP104" s="17">
        <v>0.17732034497957</v>
      </c>
      <c r="AQ104" s="17"/>
      <c r="AR104" s="17">
        <v>0.171152856983222</v>
      </c>
      <c r="AS104" s="17">
        <v>0.12193622272936699</v>
      </c>
      <c r="AT104" s="17">
        <v>0.102999330187161</v>
      </c>
    </row>
    <row r="105" spans="2:46" x14ac:dyDescent="0.3">
      <c r="B105" t="s">
        <v>115</v>
      </c>
      <c r="C105" s="17">
        <v>0.14078742519765999</v>
      </c>
      <c r="D105" s="17">
        <v>0.13083150516436701</v>
      </c>
      <c r="E105" s="17">
        <v>0.15005552836789199</v>
      </c>
      <c r="F105" s="17"/>
      <c r="G105" s="17">
        <v>0.148658777066382</v>
      </c>
      <c r="H105" s="17">
        <v>0.16204582743172899</v>
      </c>
      <c r="I105" s="17">
        <v>0.15560507351102201</v>
      </c>
      <c r="J105" s="17">
        <v>0.108563894407564</v>
      </c>
      <c r="K105" s="17">
        <v>0.13192286257892</v>
      </c>
      <c r="L105" s="17">
        <v>0.13833223905384101</v>
      </c>
      <c r="M105" s="17"/>
      <c r="N105" s="17">
        <v>0.174012866595562</v>
      </c>
      <c r="O105" s="17">
        <v>0.154444452489547</v>
      </c>
      <c r="P105" s="17">
        <v>0.116213707996468</v>
      </c>
      <c r="Q105" s="17">
        <v>0.111716146368516</v>
      </c>
      <c r="R105" s="17"/>
      <c r="S105" s="17">
        <v>0.174060280406167</v>
      </c>
      <c r="T105" s="17">
        <v>0.15850507205171999</v>
      </c>
      <c r="U105" s="17">
        <v>0.141726233038243</v>
      </c>
      <c r="V105" s="17">
        <v>0.14144263510326399</v>
      </c>
      <c r="W105" s="17">
        <v>0.118469676689723</v>
      </c>
      <c r="X105" s="17">
        <v>0.103453079754383</v>
      </c>
      <c r="Y105" s="17">
        <v>0.13807549249717399</v>
      </c>
      <c r="Z105" s="17">
        <v>9.07261359759296E-2</v>
      </c>
      <c r="AA105" s="17">
        <v>0.13753116311940899</v>
      </c>
      <c r="AB105" s="17">
        <v>0.122323420759358</v>
      </c>
      <c r="AC105" s="17">
        <v>0.174711731893476</v>
      </c>
      <c r="AD105" s="17">
        <v>0.152545039394377</v>
      </c>
      <c r="AE105" s="17"/>
      <c r="AF105" s="17">
        <v>0.33790798118515902</v>
      </c>
      <c r="AG105" s="17">
        <v>0.175973469109521</v>
      </c>
      <c r="AH105" s="17">
        <v>4.3738838548142797E-2</v>
      </c>
      <c r="AI105" s="17">
        <v>8.4527569249703602E-2</v>
      </c>
      <c r="AJ105" s="17">
        <v>0.19069753247263699</v>
      </c>
      <c r="AK105" s="17"/>
      <c r="AL105" s="17">
        <v>0.14674474578858299</v>
      </c>
      <c r="AM105" s="17">
        <v>4.9329626006088798E-2</v>
      </c>
      <c r="AN105" s="17">
        <v>0.18743349463345399</v>
      </c>
      <c r="AO105" s="17">
        <v>0.115679974992647</v>
      </c>
      <c r="AP105" s="17">
        <v>0.37002645878993201</v>
      </c>
      <c r="AQ105" s="17"/>
      <c r="AR105" s="17">
        <v>0.17206646582438601</v>
      </c>
      <c r="AS105" s="17">
        <v>0.114774601790659</v>
      </c>
      <c r="AT105" s="17">
        <v>0.107043334472728</v>
      </c>
    </row>
    <row r="106" spans="2:46" x14ac:dyDescent="0.3">
      <c r="B106" t="s">
        <v>116</v>
      </c>
      <c r="C106" s="17">
        <v>0.112342049541547</v>
      </c>
      <c r="D106" s="17">
        <v>9.7415162811631706E-2</v>
      </c>
      <c r="E106" s="17">
        <v>0.12727845078858699</v>
      </c>
      <c r="F106" s="17"/>
      <c r="G106" s="17">
        <v>5.4636304431923299E-2</v>
      </c>
      <c r="H106" s="17">
        <v>6.7033595002002594E-2</v>
      </c>
      <c r="I106" s="17">
        <v>8.7953214770741098E-2</v>
      </c>
      <c r="J106" s="17">
        <v>0.108269714277252</v>
      </c>
      <c r="K106" s="17">
        <v>0.15735886195234799</v>
      </c>
      <c r="L106" s="17">
        <v>0.180546584781483</v>
      </c>
      <c r="M106" s="17"/>
      <c r="N106" s="17">
        <v>0.111962292541301</v>
      </c>
      <c r="O106" s="17">
        <v>0.133802730703585</v>
      </c>
      <c r="P106" s="17">
        <v>0.12324076194391401</v>
      </c>
      <c r="Q106" s="17">
        <v>8.2246738345365097E-2</v>
      </c>
      <c r="R106" s="17"/>
      <c r="S106" s="17">
        <v>7.1806672189493104E-2</v>
      </c>
      <c r="T106" s="17">
        <v>0.109652953886031</v>
      </c>
      <c r="U106" s="17">
        <v>0.101823541231467</v>
      </c>
      <c r="V106" s="17">
        <v>0.112754247447396</v>
      </c>
      <c r="W106" s="17">
        <v>0.135262803025782</v>
      </c>
      <c r="X106" s="17">
        <v>0.102182052380189</v>
      </c>
      <c r="Y106" s="17">
        <v>0.13902231243826799</v>
      </c>
      <c r="Z106" s="17">
        <v>0.14020885360695001</v>
      </c>
      <c r="AA106" s="17">
        <v>0.10411232494787299</v>
      </c>
      <c r="AB106" s="17">
        <v>0.116872696989198</v>
      </c>
      <c r="AC106" s="17">
        <v>0.15093638481313601</v>
      </c>
      <c r="AD106" s="17">
        <v>0.161229538151167</v>
      </c>
      <c r="AE106" s="17"/>
      <c r="AF106" s="17">
        <v>0.14766335484832199</v>
      </c>
      <c r="AG106" s="17">
        <v>8.5635504852323796E-2</v>
      </c>
      <c r="AH106" s="17">
        <v>0.147454527084039</v>
      </c>
      <c r="AI106" s="17">
        <v>0.165150600054355</v>
      </c>
      <c r="AJ106" s="17">
        <v>0.108229697635413</v>
      </c>
      <c r="AK106" s="17"/>
      <c r="AL106" s="17">
        <v>8.7153000818654694E-2</v>
      </c>
      <c r="AM106" s="17">
        <v>0.15040311067189899</v>
      </c>
      <c r="AN106" s="17">
        <v>6.5292014500847595E-2</v>
      </c>
      <c r="AO106" s="17">
        <v>0.13278484724439599</v>
      </c>
      <c r="AP106" s="17">
        <v>0.13826551521738301</v>
      </c>
      <c r="AQ106" s="17"/>
      <c r="AR106" s="17">
        <v>8.8824212697239599E-2</v>
      </c>
      <c r="AS106" s="17">
        <v>0.13880126676658999</v>
      </c>
      <c r="AT106" s="17">
        <v>0.14801051751455499</v>
      </c>
    </row>
    <row r="107" spans="2:46" x14ac:dyDescent="0.3">
      <c r="B107" t="s">
        <v>117</v>
      </c>
      <c r="C107" s="17">
        <v>0.101121004655966</v>
      </c>
      <c r="D107" s="17">
        <v>0.108305574370025</v>
      </c>
      <c r="E107" s="17">
        <v>9.3316826121621302E-2</v>
      </c>
      <c r="F107" s="17"/>
      <c r="G107" s="17">
        <v>0.100560138228674</v>
      </c>
      <c r="H107" s="17">
        <v>8.4991618883188305E-2</v>
      </c>
      <c r="I107" s="17">
        <v>9.4888940727591506E-2</v>
      </c>
      <c r="J107" s="17">
        <v>0.102219888826138</v>
      </c>
      <c r="K107" s="17">
        <v>0.13625890746674801</v>
      </c>
      <c r="L107" s="17">
        <v>9.5175739440794105E-2</v>
      </c>
      <c r="M107" s="17"/>
      <c r="N107" s="17">
        <v>0.108039721809002</v>
      </c>
      <c r="O107" s="17">
        <v>0.108070684088101</v>
      </c>
      <c r="P107" s="17">
        <v>8.6621577975498895E-2</v>
      </c>
      <c r="Q107" s="17">
        <v>9.8037186799951895E-2</v>
      </c>
      <c r="R107" s="17"/>
      <c r="S107" s="17">
        <v>7.3818710613794303E-2</v>
      </c>
      <c r="T107" s="17">
        <v>8.8573256605952097E-2</v>
      </c>
      <c r="U107" s="17">
        <v>9.9538148696644901E-2</v>
      </c>
      <c r="V107" s="17">
        <v>9.2960010455952494E-2</v>
      </c>
      <c r="W107" s="17">
        <v>7.7242812007266307E-2</v>
      </c>
      <c r="X107" s="17">
        <v>0.111107183135928</v>
      </c>
      <c r="Y107" s="17">
        <v>0.12920664333218401</v>
      </c>
      <c r="Z107" s="17">
        <v>7.1107463361043094E-2</v>
      </c>
      <c r="AA107" s="17">
        <v>0.119037733456287</v>
      </c>
      <c r="AB107" s="17">
        <v>0.141785112254559</v>
      </c>
      <c r="AC107" s="17">
        <v>0.123430411675076</v>
      </c>
      <c r="AD107" s="17">
        <v>7.7299251508911093E-2</v>
      </c>
      <c r="AE107" s="17"/>
      <c r="AF107" s="17">
        <v>0.15619620544556301</v>
      </c>
      <c r="AG107" s="17">
        <v>0.137243296523123</v>
      </c>
      <c r="AH107" s="17">
        <v>3.9896313289513201E-2</v>
      </c>
      <c r="AI107" s="17">
        <v>6.58614922803855E-2</v>
      </c>
      <c r="AJ107" s="17">
        <v>9.3333329442265398E-2</v>
      </c>
      <c r="AK107" s="17"/>
      <c r="AL107" s="17">
        <v>0.150599808703305</v>
      </c>
      <c r="AM107" s="17">
        <v>4.8588146297091003E-2</v>
      </c>
      <c r="AN107" s="17">
        <v>0.12673100397239601</v>
      </c>
      <c r="AO107" s="17">
        <v>7.6119055510120603E-2</v>
      </c>
      <c r="AP107" s="17">
        <v>0.14584010449944801</v>
      </c>
      <c r="AQ107" s="17"/>
      <c r="AR107" s="17">
        <v>0.13132587541274801</v>
      </c>
      <c r="AS107" s="17">
        <v>6.1575085593434102E-2</v>
      </c>
      <c r="AT107" s="17">
        <v>7.7149480258835307E-2</v>
      </c>
    </row>
    <row r="108" spans="2:46" x14ac:dyDescent="0.3">
      <c r="B108" t="s">
        <v>118</v>
      </c>
      <c r="C108" s="17">
        <v>8.0806448734602701E-2</v>
      </c>
      <c r="D108" s="17">
        <v>9.1105352807400106E-2</v>
      </c>
      <c r="E108" s="17">
        <v>7.0969311693282799E-2</v>
      </c>
      <c r="F108" s="17"/>
      <c r="G108" s="17">
        <v>8.3192509698382502E-2</v>
      </c>
      <c r="H108" s="17">
        <v>9.3537354922666294E-2</v>
      </c>
      <c r="I108" s="17">
        <v>8.0520566670362101E-2</v>
      </c>
      <c r="J108" s="17">
        <v>7.3485811912226806E-2</v>
      </c>
      <c r="K108" s="17">
        <v>7.3378244621008906E-2</v>
      </c>
      <c r="L108" s="17">
        <v>8.0043372867521806E-2</v>
      </c>
      <c r="M108" s="17"/>
      <c r="N108" s="17">
        <v>6.9763120919252603E-2</v>
      </c>
      <c r="O108" s="17">
        <v>7.1701443080949501E-2</v>
      </c>
      <c r="P108" s="17">
        <v>0.104326241969405</v>
      </c>
      <c r="Q108" s="17">
        <v>8.0687222273359296E-2</v>
      </c>
      <c r="R108" s="17"/>
      <c r="S108" s="17">
        <v>7.1739098530592404E-2</v>
      </c>
      <c r="T108" s="17">
        <v>8.0069088756470494E-2</v>
      </c>
      <c r="U108" s="17">
        <v>7.1572828969567195E-2</v>
      </c>
      <c r="V108" s="17">
        <v>0.12722013372526</v>
      </c>
      <c r="W108" s="17">
        <v>9.5842295100147704E-2</v>
      </c>
      <c r="X108" s="17">
        <v>6.1633014751097698E-2</v>
      </c>
      <c r="Y108" s="17">
        <v>8.4405662123192504E-2</v>
      </c>
      <c r="Z108" s="17">
        <v>0.11051774874270801</v>
      </c>
      <c r="AA108" s="17">
        <v>7.3940181845713396E-2</v>
      </c>
      <c r="AB108" s="17">
        <v>5.8883166820338499E-2</v>
      </c>
      <c r="AC108" s="17">
        <v>4.0135919512244198E-2</v>
      </c>
      <c r="AD108" s="17">
        <v>0.14450763951217799</v>
      </c>
      <c r="AE108" s="17"/>
      <c r="AF108" s="17">
        <v>7.6837515443163196E-2</v>
      </c>
      <c r="AG108" s="17">
        <v>7.1221479247315506E-2</v>
      </c>
      <c r="AH108" s="17">
        <v>0.13950580875107299</v>
      </c>
      <c r="AI108" s="17">
        <v>7.5292536189995596E-2</v>
      </c>
      <c r="AJ108" s="17">
        <v>8.8829948520171398E-2</v>
      </c>
      <c r="AK108" s="17"/>
      <c r="AL108" s="17">
        <v>7.2886134738823105E-2</v>
      </c>
      <c r="AM108" s="17">
        <v>0.106359043441744</v>
      </c>
      <c r="AN108" s="17">
        <v>8.3107529462262394E-2</v>
      </c>
      <c r="AO108" s="17">
        <v>9.1811642024890297E-2</v>
      </c>
      <c r="AP108" s="17">
        <v>4.1134425239799301E-2</v>
      </c>
      <c r="AQ108" s="17"/>
      <c r="AR108" s="17">
        <v>6.8422472070981899E-2</v>
      </c>
      <c r="AS108" s="17">
        <v>9.9640138293744504E-2</v>
      </c>
      <c r="AT108" s="17">
        <v>8.7703273260529402E-2</v>
      </c>
    </row>
    <row r="109" spans="2:46" x14ac:dyDescent="0.3">
      <c r="B109" t="s">
        <v>119</v>
      </c>
      <c r="C109" s="17">
        <v>5.8839776284497103E-2</v>
      </c>
      <c r="D109" s="17">
        <v>6.9820537679910505E-2</v>
      </c>
      <c r="E109" s="17">
        <v>4.82705466380478E-2</v>
      </c>
      <c r="F109" s="17"/>
      <c r="G109" s="17">
        <v>4.3907371771457898E-2</v>
      </c>
      <c r="H109" s="17">
        <v>4.7748753797781401E-2</v>
      </c>
      <c r="I109" s="17">
        <v>3.4912699133281301E-2</v>
      </c>
      <c r="J109" s="17">
        <v>3.0802658298004399E-2</v>
      </c>
      <c r="K109" s="17">
        <v>5.3430113718011998E-2</v>
      </c>
      <c r="L109" s="17">
        <v>0.123736628028134</v>
      </c>
      <c r="M109" s="17"/>
      <c r="N109" s="17">
        <v>4.9336629485793697E-2</v>
      </c>
      <c r="O109" s="17">
        <v>6.4872589576054504E-2</v>
      </c>
      <c r="P109" s="17">
        <v>5.8687171366654599E-2</v>
      </c>
      <c r="Q109" s="17">
        <v>6.3657394052769198E-2</v>
      </c>
      <c r="R109" s="17"/>
      <c r="S109" s="17">
        <v>6.3682816304626202E-2</v>
      </c>
      <c r="T109" s="17">
        <v>4.11193383188211E-2</v>
      </c>
      <c r="U109" s="17">
        <v>9.6102801004881E-2</v>
      </c>
      <c r="V109" s="17">
        <v>4.5224738007189E-2</v>
      </c>
      <c r="W109" s="17">
        <v>5.2273259218488903E-2</v>
      </c>
      <c r="X109" s="17">
        <v>5.7240685771246802E-2</v>
      </c>
      <c r="Y109" s="17">
        <v>5.87500136564829E-2</v>
      </c>
      <c r="Z109" s="17">
        <v>6.3657378260726094E-2</v>
      </c>
      <c r="AA109" s="17">
        <v>3.9463703300455698E-2</v>
      </c>
      <c r="AB109" s="17">
        <v>6.6412594880262105E-2</v>
      </c>
      <c r="AC109" s="17">
        <v>5.5864682874487703E-2</v>
      </c>
      <c r="AD109" s="17">
        <v>0.12184414280942001</v>
      </c>
      <c r="AE109" s="17"/>
      <c r="AF109" s="17">
        <v>3.7915187572641201E-2</v>
      </c>
      <c r="AG109" s="17">
        <v>4.9097178968416803E-2</v>
      </c>
      <c r="AH109" s="17">
        <v>7.0366688751491296E-2</v>
      </c>
      <c r="AI109" s="17">
        <v>8.6965112694575505E-2</v>
      </c>
      <c r="AJ109" s="17">
        <v>5.55571982005372E-2</v>
      </c>
      <c r="AK109" s="17"/>
      <c r="AL109" s="17">
        <v>4.4224546352407301E-2</v>
      </c>
      <c r="AM109" s="17">
        <v>6.6596332661262303E-2</v>
      </c>
      <c r="AN109" s="17">
        <v>5.0044561175185402E-2</v>
      </c>
      <c r="AO109" s="17">
        <v>8.7626015945807795E-2</v>
      </c>
      <c r="AP109" s="17">
        <v>4.3551223270253001E-2</v>
      </c>
      <c r="AQ109" s="17"/>
      <c r="AR109" s="17">
        <v>4.2346419247202602E-2</v>
      </c>
      <c r="AS109" s="17">
        <v>6.1545366192158002E-2</v>
      </c>
      <c r="AT109" s="17">
        <v>0.102850216747519</v>
      </c>
    </row>
    <row r="110" spans="2:46" x14ac:dyDescent="0.3">
      <c r="B110" t="s">
        <v>120</v>
      </c>
      <c r="C110" s="17">
        <v>4.1403154885919599E-2</v>
      </c>
      <c r="D110" s="17">
        <v>4.1479395402195002E-2</v>
      </c>
      <c r="E110" s="17">
        <v>3.9381844358819203E-2</v>
      </c>
      <c r="F110" s="17"/>
      <c r="G110" s="17">
        <v>9.3218838421198602E-2</v>
      </c>
      <c r="H110" s="17">
        <v>5.0394393732046697E-2</v>
      </c>
      <c r="I110" s="17">
        <v>6.3699585381537999E-2</v>
      </c>
      <c r="J110" s="17">
        <v>2.3170452111762201E-2</v>
      </c>
      <c r="K110" s="17">
        <v>2.3780108392618401E-2</v>
      </c>
      <c r="L110" s="17">
        <v>8.0716933821798308E-3</v>
      </c>
      <c r="M110" s="17"/>
      <c r="N110" s="17">
        <v>4.6025008617883001E-2</v>
      </c>
      <c r="O110" s="17">
        <v>2.6789602540239502E-2</v>
      </c>
      <c r="P110" s="17">
        <v>5.1098792256642801E-2</v>
      </c>
      <c r="Q110" s="17">
        <v>4.3566263953516801E-2</v>
      </c>
      <c r="R110" s="17"/>
      <c r="S110" s="17">
        <v>6.7321595695688602E-2</v>
      </c>
      <c r="T110" s="17">
        <v>4.8627753765936803E-2</v>
      </c>
      <c r="U110" s="17">
        <v>3.1311633504282801E-2</v>
      </c>
      <c r="V110" s="17">
        <v>5.4363796096092001E-2</v>
      </c>
      <c r="W110" s="17">
        <v>2.05844639662283E-2</v>
      </c>
      <c r="X110" s="17">
        <v>5.1872124446222898E-2</v>
      </c>
      <c r="Y110" s="17">
        <v>1.6905806737075299E-2</v>
      </c>
      <c r="Z110" s="17">
        <v>5.5487017262971901E-2</v>
      </c>
      <c r="AA110" s="17">
        <v>4.6860394000452298E-2</v>
      </c>
      <c r="AB110" s="17">
        <v>2.3746228042473901E-2</v>
      </c>
      <c r="AC110" s="17">
        <v>2.5728474571774799E-2</v>
      </c>
      <c r="AD110" s="17">
        <v>0</v>
      </c>
      <c r="AE110" s="17"/>
      <c r="AF110" s="17">
        <v>0.13075607123948299</v>
      </c>
      <c r="AG110" s="17">
        <v>5.4881196180727801E-2</v>
      </c>
      <c r="AH110" s="17">
        <v>2.9219760496659499E-2</v>
      </c>
      <c r="AI110" s="17">
        <v>2.5112289283353701E-2</v>
      </c>
      <c r="AJ110" s="17">
        <v>1.4172457825505899E-2</v>
      </c>
      <c r="AK110" s="17"/>
      <c r="AL110" s="17">
        <v>2.33824287752698E-2</v>
      </c>
      <c r="AM110" s="17">
        <v>2.5845831328063298E-2</v>
      </c>
      <c r="AN110" s="17">
        <v>7.3855582203819506E-2</v>
      </c>
      <c r="AO110" s="17">
        <v>3.22510072750231E-2</v>
      </c>
      <c r="AP110" s="17">
        <v>0.104966374844449</v>
      </c>
      <c r="AQ110" s="17"/>
      <c r="AR110" s="17">
        <v>4.5354025138538E-2</v>
      </c>
      <c r="AS110" s="17">
        <v>3.3945238728627002E-2</v>
      </c>
      <c r="AT110" s="17">
        <v>4.81209331893356E-2</v>
      </c>
    </row>
    <row r="111" spans="2:46" x14ac:dyDescent="0.3">
      <c r="B111" t="s">
        <v>121</v>
      </c>
      <c r="C111" s="17">
        <v>4.10472742825118E-2</v>
      </c>
      <c r="D111" s="17">
        <v>4.2581377667174701E-2</v>
      </c>
      <c r="E111" s="17">
        <v>3.9667773024732601E-2</v>
      </c>
      <c r="F111" s="17"/>
      <c r="G111" s="17">
        <v>3.6177610004822502E-2</v>
      </c>
      <c r="H111" s="17">
        <v>4.8309606170573199E-2</v>
      </c>
      <c r="I111" s="17">
        <v>4.7221289472161601E-2</v>
      </c>
      <c r="J111" s="17">
        <v>3.8925889574785703E-2</v>
      </c>
      <c r="K111" s="17">
        <v>4.25541150729686E-2</v>
      </c>
      <c r="L111" s="17">
        <v>3.4063830704033203E-2</v>
      </c>
      <c r="M111" s="17"/>
      <c r="N111" s="17">
        <v>3.2674620585282602E-2</v>
      </c>
      <c r="O111" s="17">
        <v>4.6338676811791699E-2</v>
      </c>
      <c r="P111" s="17">
        <v>4.29269470805008E-2</v>
      </c>
      <c r="Q111" s="17">
        <v>4.3418056900496098E-2</v>
      </c>
      <c r="R111" s="17"/>
      <c r="S111" s="17">
        <v>7.0305588395541199E-2</v>
      </c>
      <c r="T111" s="17">
        <v>3.55990139177986E-2</v>
      </c>
      <c r="U111" s="17">
        <v>4.0419523754885799E-2</v>
      </c>
      <c r="V111" s="17">
        <v>3.4474698591773899E-2</v>
      </c>
      <c r="W111" s="17">
        <v>2.8918002251913499E-2</v>
      </c>
      <c r="X111" s="17">
        <v>3.5760698673751402E-2</v>
      </c>
      <c r="Y111" s="17">
        <v>1.1493915873504E-2</v>
      </c>
      <c r="Z111" s="17">
        <v>7.6123413031266393E-2</v>
      </c>
      <c r="AA111" s="17">
        <v>5.3869781386910003E-2</v>
      </c>
      <c r="AB111" s="17">
        <v>3.57450466379002E-2</v>
      </c>
      <c r="AC111" s="17">
        <v>2.1428877758463399E-2</v>
      </c>
      <c r="AD111" s="17">
        <v>2.7539376649395E-2</v>
      </c>
      <c r="AE111" s="17"/>
      <c r="AF111" s="17">
        <v>4.8660234075466699E-2</v>
      </c>
      <c r="AG111" s="17">
        <v>4.2576309219174997E-2</v>
      </c>
      <c r="AH111" s="17">
        <v>2.9124206146035701E-2</v>
      </c>
      <c r="AI111" s="17">
        <v>4.0562222086753599E-2</v>
      </c>
      <c r="AJ111" s="17">
        <v>3.4076040649343199E-2</v>
      </c>
      <c r="AK111" s="17"/>
      <c r="AL111" s="17">
        <v>3.6497974183585302E-2</v>
      </c>
      <c r="AM111" s="17">
        <v>3.3486328382762998E-2</v>
      </c>
      <c r="AN111" s="17">
        <v>4.8623401397017603E-2</v>
      </c>
      <c r="AO111" s="17">
        <v>5.31293732983446E-2</v>
      </c>
      <c r="AP111" s="17">
        <v>3.59557540663989E-2</v>
      </c>
      <c r="AQ111" s="17"/>
      <c r="AR111" s="17">
        <v>3.4162695273111998E-2</v>
      </c>
      <c r="AS111" s="17">
        <v>3.5606576273155402E-2</v>
      </c>
      <c r="AT111" s="17">
        <v>5.5481633305265801E-2</v>
      </c>
    </row>
    <row r="112" spans="2:46" x14ac:dyDescent="0.3">
      <c r="B112" t="s">
        <v>122</v>
      </c>
      <c r="C112" s="17">
        <v>3.9621179607512998E-2</v>
      </c>
      <c r="D112" s="17">
        <v>3.8133282704591001E-2</v>
      </c>
      <c r="E112" s="17">
        <v>4.1194105319758402E-2</v>
      </c>
      <c r="F112" s="17"/>
      <c r="G112" s="17">
        <v>6.0919497138658199E-2</v>
      </c>
      <c r="H112" s="17">
        <v>6.3162228596392395E-2</v>
      </c>
      <c r="I112" s="17">
        <v>5.7352361785895901E-2</v>
      </c>
      <c r="J112" s="17">
        <v>3.6607431017208897E-2</v>
      </c>
      <c r="K112" s="17">
        <v>1.8160707730684799E-2</v>
      </c>
      <c r="L112" s="17">
        <v>8.7158787583116494E-3</v>
      </c>
      <c r="M112" s="17"/>
      <c r="N112" s="17">
        <v>5.6795975155289898E-2</v>
      </c>
      <c r="O112" s="17">
        <v>3.5797143698389301E-2</v>
      </c>
      <c r="P112" s="17">
        <v>2.32328485504305E-2</v>
      </c>
      <c r="Q112" s="17">
        <v>3.7590300319305103E-2</v>
      </c>
      <c r="R112" s="17"/>
      <c r="S112" s="17">
        <v>6.4119889796025301E-2</v>
      </c>
      <c r="T112" s="17">
        <v>5.1400350564276998E-2</v>
      </c>
      <c r="U112" s="17">
        <v>2.56203339189548E-2</v>
      </c>
      <c r="V112" s="17">
        <v>5.9343388022506299E-2</v>
      </c>
      <c r="W112" s="17">
        <v>3.0213968639095E-2</v>
      </c>
      <c r="X112" s="17">
        <v>1.6572655624420701E-2</v>
      </c>
      <c r="Y112" s="17">
        <v>1.9129243056310301E-2</v>
      </c>
      <c r="Z112" s="17">
        <v>1.16254141652596E-2</v>
      </c>
      <c r="AA112" s="17">
        <v>4.9258474515733001E-2</v>
      </c>
      <c r="AB112" s="17">
        <v>3.4192149314782899E-2</v>
      </c>
      <c r="AC112" s="17">
        <v>1.8325212653553399E-2</v>
      </c>
      <c r="AD112" s="17">
        <v>5.2011279610353602E-2</v>
      </c>
      <c r="AE112" s="17"/>
      <c r="AF112" s="17">
        <v>2.8419022791482802E-2</v>
      </c>
      <c r="AG112" s="17">
        <v>5.30736121808386E-2</v>
      </c>
      <c r="AH112" s="17">
        <v>3.06044183241529E-2</v>
      </c>
      <c r="AI112" s="17">
        <v>3.2429630104454099E-2</v>
      </c>
      <c r="AJ112" s="17">
        <v>3.0461522828832299E-2</v>
      </c>
      <c r="AK112" s="17"/>
      <c r="AL112" s="17">
        <v>1.7928750858866398E-2</v>
      </c>
      <c r="AM112" s="17">
        <v>1.7702600502428702E-2</v>
      </c>
      <c r="AN112" s="17">
        <v>7.0462631675763707E-2</v>
      </c>
      <c r="AO112" s="17">
        <v>3.8026575441881497E-2</v>
      </c>
      <c r="AP112" s="17">
        <v>6.3436775220895594E-2</v>
      </c>
      <c r="AQ112" s="17"/>
      <c r="AR112" s="17">
        <v>4.0439859034146E-2</v>
      </c>
      <c r="AS112" s="17">
        <v>3.2962839803897401E-2</v>
      </c>
      <c r="AT112" s="17">
        <v>4.7269262069259098E-2</v>
      </c>
    </row>
    <row r="113" spans="2:46" x14ac:dyDescent="0.3">
      <c r="B113" t="s">
        <v>105</v>
      </c>
      <c r="C113" s="17">
        <v>1.81636613742228E-2</v>
      </c>
      <c r="D113" s="17">
        <v>2.03599482891502E-2</v>
      </c>
      <c r="E113" s="17">
        <v>1.6068603359124502E-2</v>
      </c>
      <c r="F113" s="17"/>
      <c r="G113" s="17">
        <v>2.8376369389672199E-2</v>
      </c>
      <c r="H113" s="17">
        <v>1.9832645631274001E-2</v>
      </c>
      <c r="I113" s="17">
        <v>2.20457075040651E-2</v>
      </c>
      <c r="J113" s="17">
        <v>3.1680868115347302E-2</v>
      </c>
      <c r="K113" s="17">
        <v>7.4696425579979997E-3</v>
      </c>
      <c r="L113" s="17">
        <v>3.0410265029953598E-3</v>
      </c>
      <c r="M113" s="17"/>
      <c r="N113" s="17">
        <v>7.7338612512154103E-3</v>
      </c>
      <c r="O113" s="17">
        <v>1.48174849743668E-2</v>
      </c>
      <c r="P113" s="17">
        <v>1.92129086378112E-2</v>
      </c>
      <c r="Q113" s="17">
        <v>3.2171915748475499E-2</v>
      </c>
      <c r="R113" s="17"/>
      <c r="S113" s="17">
        <v>2.20343499692165E-2</v>
      </c>
      <c r="T113" s="17">
        <v>2.64369584341703E-2</v>
      </c>
      <c r="U113" s="17">
        <v>1.9166066609531299E-2</v>
      </c>
      <c r="V113" s="17">
        <v>6.04527873061045E-3</v>
      </c>
      <c r="W113" s="17">
        <v>2.66071334695119E-2</v>
      </c>
      <c r="X113" s="17">
        <v>5.2314962250996598E-3</v>
      </c>
      <c r="Y113" s="17">
        <v>1.1604846770570099E-2</v>
      </c>
      <c r="Z113" s="17">
        <v>0</v>
      </c>
      <c r="AA113" s="17">
        <v>2.6594920057360999E-2</v>
      </c>
      <c r="AB113" s="17">
        <v>1.855127600387E-2</v>
      </c>
      <c r="AC113" s="17">
        <v>3.3979655729082799E-2</v>
      </c>
      <c r="AD113" s="17">
        <v>0</v>
      </c>
      <c r="AE113" s="17"/>
      <c r="AF113" s="17">
        <v>2.4704090864338599E-2</v>
      </c>
      <c r="AG113" s="17">
        <v>8.8275002508096997E-3</v>
      </c>
      <c r="AH113" s="17">
        <v>7.0553740045192796E-3</v>
      </c>
      <c r="AI113" s="17">
        <v>1.0786629252045699E-2</v>
      </c>
      <c r="AJ113" s="17">
        <v>1.24624288831076E-2</v>
      </c>
      <c r="AK113" s="17"/>
      <c r="AL113" s="17">
        <v>9.3866869589994805E-3</v>
      </c>
      <c r="AM113" s="17">
        <v>6.0275613697418698E-3</v>
      </c>
      <c r="AN113" s="17">
        <v>1.39533926826759E-2</v>
      </c>
      <c r="AO113" s="17">
        <v>1.3507137164198201E-2</v>
      </c>
      <c r="AP113" s="17">
        <v>1.14847581803237E-2</v>
      </c>
      <c r="AQ113" s="17"/>
      <c r="AR113" s="17">
        <v>1.8208481048327702E-2</v>
      </c>
      <c r="AS113" s="17">
        <v>4.8764887471344602E-3</v>
      </c>
      <c r="AT113" s="17">
        <v>9.3120921302719106E-3</v>
      </c>
    </row>
    <row r="114" spans="2:46" x14ac:dyDescent="0.3">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row>
    <row r="115" spans="2:46" x14ac:dyDescent="0.3">
      <c r="B115" s="6" t="s">
        <v>131</v>
      </c>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row>
    <row r="116" spans="2:46" x14ac:dyDescent="0.3">
      <c r="B116" s="24" t="s">
        <v>65</v>
      </c>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row>
    <row r="117" spans="2:46" x14ac:dyDescent="0.3">
      <c r="B117" t="s">
        <v>124</v>
      </c>
      <c r="C117" s="17">
        <v>5.3496134912040701E-2</v>
      </c>
      <c r="D117" s="17">
        <v>6.1552632858901397E-2</v>
      </c>
      <c r="E117" s="17">
        <v>4.5772120281272803E-2</v>
      </c>
      <c r="F117" s="17"/>
      <c r="G117" s="17">
        <v>3.13378362428254E-2</v>
      </c>
      <c r="H117" s="17">
        <v>0.14082415192621001</v>
      </c>
      <c r="I117" s="17">
        <v>5.2206398403836E-2</v>
      </c>
      <c r="J117" s="17">
        <v>2.6804655631512301E-2</v>
      </c>
      <c r="K117" s="17">
        <v>3.8142119532133097E-2</v>
      </c>
      <c r="L117" s="17">
        <v>3.0320187224401201E-2</v>
      </c>
      <c r="M117" s="17"/>
      <c r="N117" s="17">
        <v>8.4047718954792794E-2</v>
      </c>
      <c r="O117" s="17">
        <v>3.0208435613567799E-2</v>
      </c>
      <c r="P117" s="17">
        <v>5.6470092553508301E-2</v>
      </c>
      <c r="Q117" s="17">
        <v>4.2766943392041901E-2</v>
      </c>
      <c r="R117" s="17"/>
      <c r="S117" s="17">
        <v>0.13215890653985601</v>
      </c>
      <c r="T117" s="17">
        <v>4.8859422400258701E-2</v>
      </c>
      <c r="U117" s="17">
        <v>6.1766398799681502E-2</v>
      </c>
      <c r="V117" s="17">
        <v>4.6459412085796403E-2</v>
      </c>
      <c r="W117" s="17">
        <v>4.0590731326269301E-2</v>
      </c>
      <c r="X117" s="17">
        <v>3.6376106523590301E-2</v>
      </c>
      <c r="Y117" s="17">
        <v>2.8638126538571999E-2</v>
      </c>
      <c r="Z117" s="17">
        <v>2.7750308622047699E-2</v>
      </c>
      <c r="AA117" s="17">
        <v>3.8794711216292299E-2</v>
      </c>
      <c r="AB117" s="17">
        <v>3.1655071218759802E-2</v>
      </c>
      <c r="AC117" s="17">
        <v>3.10799902482022E-2</v>
      </c>
      <c r="AD117" s="17">
        <v>4.3801920501029601E-2</v>
      </c>
      <c r="AE117" s="17"/>
      <c r="AF117" s="17">
        <v>2.6748387301330001E-2</v>
      </c>
      <c r="AG117" s="17">
        <v>3.81161225349958E-2</v>
      </c>
      <c r="AH117" s="17">
        <v>3.9037567358792297E-2</v>
      </c>
      <c r="AI117" s="17">
        <v>0.140916192770948</v>
      </c>
      <c r="AJ117" s="17">
        <v>4.8344449448595603E-2</v>
      </c>
      <c r="AK117" s="17"/>
      <c r="AL117" s="17">
        <v>3.3546581527555498E-2</v>
      </c>
      <c r="AM117" s="17">
        <v>3.1914350009565801E-2</v>
      </c>
      <c r="AN117" s="17">
        <v>7.1003338709853606E-2</v>
      </c>
      <c r="AO117" s="17">
        <v>0.16962226501341801</v>
      </c>
      <c r="AP117" s="17">
        <v>1.9012960691142101E-2</v>
      </c>
      <c r="AQ117" s="17"/>
      <c r="AR117" s="17">
        <v>1.9049114902647799E-2</v>
      </c>
      <c r="AS117" s="17">
        <v>4.9217150054946902E-2</v>
      </c>
      <c r="AT117" s="17">
        <v>0.160362981648245</v>
      </c>
    </row>
    <row r="118" spans="2:46" x14ac:dyDescent="0.3">
      <c r="B118" t="s">
        <v>125</v>
      </c>
      <c r="C118" s="17">
        <v>0.185758589577313</v>
      </c>
      <c r="D118" s="17">
        <v>0.204302517070271</v>
      </c>
      <c r="E118" s="17">
        <v>0.16816520557439499</v>
      </c>
      <c r="F118" s="17"/>
      <c r="G118" s="17">
        <v>0.19499230808672899</v>
      </c>
      <c r="H118" s="17">
        <v>0.26349036939682802</v>
      </c>
      <c r="I118" s="17">
        <v>0.16240064604481599</v>
      </c>
      <c r="J118" s="17">
        <v>0.114145656092158</v>
      </c>
      <c r="K118" s="17">
        <v>0.16909537976801001</v>
      </c>
      <c r="L118" s="17">
        <v>0.20486343664304099</v>
      </c>
      <c r="M118" s="17"/>
      <c r="N118" s="17">
        <v>0.23597799055798999</v>
      </c>
      <c r="O118" s="17">
        <v>0.169560041670305</v>
      </c>
      <c r="P118" s="17">
        <v>0.18914087250647299</v>
      </c>
      <c r="Q118" s="17">
        <v>0.146025245363024</v>
      </c>
      <c r="R118" s="17"/>
      <c r="S118" s="17">
        <v>0.25089643410726398</v>
      </c>
      <c r="T118" s="17">
        <v>0.165483572589155</v>
      </c>
      <c r="U118" s="17">
        <v>0.176576561275823</v>
      </c>
      <c r="V118" s="17">
        <v>0.19398639590281599</v>
      </c>
      <c r="W118" s="17">
        <v>0.162863518849553</v>
      </c>
      <c r="X118" s="17">
        <v>0.15284628378569001</v>
      </c>
      <c r="Y118" s="17">
        <v>0.196255037681378</v>
      </c>
      <c r="Z118" s="17">
        <v>0.17732050767996099</v>
      </c>
      <c r="AA118" s="17">
        <v>0.19221841389396599</v>
      </c>
      <c r="AB118" s="17">
        <v>0.17060267825203099</v>
      </c>
      <c r="AC118" s="17">
        <v>0.18554394654860101</v>
      </c>
      <c r="AD118" s="17">
        <v>0.12611956232836699</v>
      </c>
      <c r="AE118" s="17"/>
      <c r="AF118" s="17">
        <v>0.134084066042891</v>
      </c>
      <c r="AG118" s="17">
        <v>0.20494723454854999</v>
      </c>
      <c r="AH118" s="17">
        <v>0.135383919405413</v>
      </c>
      <c r="AI118" s="17">
        <v>0.35821311034202902</v>
      </c>
      <c r="AJ118" s="17">
        <v>0.15406300822121299</v>
      </c>
      <c r="AK118" s="17"/>
      <c r="AL118" s="17">
        <v>0.13354033291348799</v>
      </c>
      <c r="AM118" s="17">
        <v>0.15430622473286101</v>
      </c>
      <c r="AN118" s="17">
        <v>0.22701742179801601</v>
      </c>
      <c r="AO118" s="17">
        <v>0.43015832716519797</v>
      </c>
      <c r="AP118" s="17">
        <v>9.7369551190845297E-2</v>
      </c>
      <c r="AQ118" s="17"/>
      <c r="AR118" s="17">
        <v>0.10441758746011399</v>
      </c>
      <c r="AS118" s="17">
        <v>0.19165336475314099</v>
      </c>
      <c r="AT118" s="17">
        <v>0.437578850108577</v>
      </c>
    </row>
    <row r="119" spans="2:46" x14ac:dyDescent="0.3">
      <c r="B119" t="s">
        <v>126</v>
      </c>
      <c r="C119" s="17">
        <v>0.27025169244525898</v>
      </c>
      <c r="D119" s="17">
        <v>0.28946955069035801</v>
      </c>
      <c r="E119" s="17">
        <v>0.251253819658942</v>
      </c>
      <c r="F119" s="17"/>
      <c r="G119" s="17">
        <v>0.28079385843179999</v>
      </c>
      <c r="H119" s="17">
        <v>0.205958697667246</v>
      </c>
      <c r="I119" s="17">
        <v>0.26344322590560798</v>
      </c>
      <c r="J119" s="17">
        <v>0.27050352884571099</v>
      </c>
      <c r="K119" s="17">
        <v>0.27448255407268701</v>
      </c>
      <c r="L119" s="17">
        <v>0.31800655086037299</v>
      </c>
      <c r="M119" s="17"/>
      <c r="N119" s="17">
        <v>0.24080477466353301</v>
      </c>
      <c r="O119" s="17">
        <v>0.30759775087040397</v>
      </c>
      <c r="P119" s="17">
        <v>0.27027772094446201</v>
      </c>
      <c r="Q119" s="17">
        <v>0.26218975500227798</v>
      </c>
      <c r="R119" s="17"/>
      <c r="S119" s="17">
        <v>0.25660628340807501</v>
      </c>
      <c r="T119" s="17">
        <v>0.279939984935616</v>
      </c>
      <c r="U119" s="17">
        <v>0.25974392766662402</v>
      </c>
      <c r="V119" s="17">
        <v>0.25314134637838798</v>
      </c>
      <c r="W119" s="17">
        <v>0.29781762098845699</v>
      </c>
      <c r="X119" s="17">
        <v>0.31527121795174501</v>
      </c>
      <c r="Y119" s="17">
        <v>0.23998893841013699</v>
      </c>
      <c r="Z119" s="17">
        <v>0.28443239984462598</v>
      </c>
      <c r="AA119" s="17">
        <v>0.28562239774138298</v>
      </c>
      <c r="AB119" s="17">
        <v>0.25317403205336603</v>
      </c>
      <c r="AC119" s="17">
        <v>0.25872594148216799</v>
      </c>
      <c r="AD119" s="17">
        <v>0.24805778562349901</v>
      </c>
      <c r="AE119" s="17"/>
      <c r="AF119" s="17">
        <v>0.223321386450055</v>
      </c>
      <c r="AG119" s="17">
        <v>0.240331248133308</v>
      </c>
      <c r="AH119" s="17">
        <v>0.33112955444269399</v>
      </c>
      <c r="AI119" s="17">
        <v>0.28203030685366898</v>
      </c>
      <c r="AJ119" s="17">
        <v>0.28301471579388898</v>
      </c>
      <c r="AK119" s="17"/>
      <c r="AL119" s="17">
        <v>0.289411731055497</v>
      </c>
      <c r="AM119" s="17">
        <v>0.346362828194067</v>
      </c>
      <c r="AN119" s="17">
        <v>0.23492913876838201</v>
      </c>
      <c r="AO119" s="17">
        <v>0.231134570379078</v>
      </c>
      <c r="AP119" s="17">
        <v>0.20498752414066401</v>
      </c>
      <c r="AQ119" s="17"/>
      <c r="AR119" s="17">
        <v>0.24199934763685599</v>
      </c>
      <c r="AS119" s="17">
        <v>0.31655715915647598</v>
      </c>
      <c r="AT119" s="17">
        <v>0.253285408808193</v>
      </c>
    </row>
    <row r="120" spans="2:46" x14ac:dyDescent="0.3">
      <c r="B120" t="s">
        <v>127</v>
      </c>
      <c r="C120" s="17">
        <v>0.14760243358544001</v>
      </c>
      <c r="D120" s="17">
        <v>0.15751005965415299</v>
      </c>
      <c r="E120" s="17">
        <v>0.137271588671004</v>
      </c>
      <c r="F120" s="17"/>
      <c r="G120" s="17">
        <v>0.12550651803325699</v>
      </c>
      <c r="H120" s="17">
        <v>0.12212314140842</v>
      </c>
      <c r="I120" s="17">
        <v>0.12028091754399001</v>
      </c>
      <c r="J120" s="17">
        <v>0.167632560718805</v>
      </c>
      <c r="K120" s="17">
        <v>0.15651315172289701</v>
      </c>
      <c r="L120" s="17">
        <v>0.18303793735413701</v>
      </c>
      <c r="M120" s="17"/>
      <c r="N120" s="17">
        <v>0.170039251337367</v>
      </c>
      <c r="O120" s="17">
        <v>0.14415527575658299</v>
      </c>
      <c r="P120" s="17">
        <v>0.14315101508377701</v>
      </c>
      <c r="Q120" s="17">
        <v>0.13052100825318999</v>
      </c>
      <c r="R120" s="17"/>
      <c r="S120" s="17">
        <v>0.115932791614086</v>
      </c>
      <c r="T120" s="17">
        <v>0.150001817745331</v>
      </c>
      <c r="U120" s="17">
        <v>0.17467462372553899</v>
      </c>
      <c r="V120" s="17">
        <v>0.18979721266562599</v>
      </c>
      <c r="W120" s="17">
        <v>0.15538502897178</v>
      </c>
      <c r="X120" s="17">
        <v>0.117288384018659</v>
      </c>
      <c r="Y120" s="17">
        <v>0.20415388415334099</v>
      </c>
      <c r="Z120" s="17">
        <v>0.142565018871425</v>
      </c>
      <c r="AA120" s="17">
        <v>0.114815345736963</v>
      </c>
      <c r="AB120" s="17">
        <v>0.12809305847160701</v>
      </c>
      <c r="AC120" s="17">
        <v>0.14150162024607299</v>
      </c>
      <c r="AD120" s="17">
        <v>0.20407822019614399</v>
      </c>
      <c r="AE120" s="17"/>
      <c r="AF120" s="17">
        <v>0.114757202990491</v>
      </c>
      <c r="AG120" s="17">
        <v>0.149214685261085</v>
      </c>
      <c r="AH120" s="17">
        <v>0.22572863386985501</v>
      </c>
      <c r="AI120" s="17">
        <v>0.11214463268778101</v>
      </c>
      <c r="AJ120" s="17">
        <v>0.211445299890444</v>
      </c>
      <c r="AK120" s="17"/>
      <c r="AL120" s="17">
        <v>0.22712678901589201</v>
      </c>
      <c r="AM120" s="17">
        <v>0.187061140631687</v>
      </c>
      <c r="AN120" s="17">
        <v>0.150586758242538</v>
      </c>
      <c r="AO120" s="17">
        <v>9.5204810514556995E-2</v>
      </c>
      <c r="AP120" s="17">
        <v>0.11879237942715</v>
      </c>
      <c r="AQ120" s="17"/>
      <c r="AR120" s="17">
        <v>0.15141875819383599</v>
      </c>
      <c r="AS120" s="17">
        <v>0.18691498664780901</v>
      </c>
      <c r="AT120" s="17">
        <v>8.9414912630097002E-2</v>
      </c>
    </row>
    <row r="121" spans="2:46" x14ac:dyDescent="0.3">
      <c r="B121" t="s">
        <v>128</v>
      </c>
      <c r="C121" s="17">
        <v>0.18652744908708799</v>
      </c>
      <c r="D121" s="17">
        <v>0.186180141094173</v>
      </c>
      <c r="E121" s="17">
        <v>0.18653004605472701</v>
      </c>
      <c r="F121" s="17"/>
      <c r="G121" s="17">
        <v>0.10915449069366299</v>
      </c>
      <c r="H121" s="17">
        <v>0.130899105732532</v>
      </c>
      <c r="I121" s="17">
        <v>0.189085475844463</v>
      </c>
      <c r="J121" s="17">
        <v>0.24152379869537299</v>
      </c>
      <c r="K121" s="17">
        <v>0.25758637760317299</v>
      </c>
      <c r="L121" s="17">
        <v>0.188731993507535</v>
      </c>
      <c r="M121" s="17"/>
      <c r="N121" s="17">
        <v>0.16044893452786901</v>
      </c>
      <c r="O121" s="17">
        <v>0.198049532034593</v>
      </c>
      <c r="P121" s="17">
        <v>0.17212007760902201</v>
      </c>
      <c r="Q121" s="17">
        <v>0.21755989266723999</v>
      </c>
      <c r="R121" s="17"/>
      <c r="S121" s="17">
        <v>0.123133798084695</v>
      </c>
      <c r="T121" s="17">
        <v>0.183911246827549</v>
      </c>
      <c r="U121" s="17">
        <v>0.125364508491286</v>
      </c>
      <c r="V121" s="17">
        <v>0.16932960974514299</v>
      </c>
      <c r="W121" s="17">
        <v>0.19221112165939899</v>
      </c>
      <c r="X121" s="17">
        <v>0.201551802833462</v>
      </c>
      <c r="Y121" s="17">
        <v>0.17004261216189601</v>
      </c>
      <c r="Z121" s="17">
        <v>0.20398065340261101</v>
      </c>
      <c r="AA121" s="17">
        <v>0.199397436649973</v>
      </c>
      <c r="AB121" s="17">
        <v>0.27937869712749303</v>
      </c>
      <c r="AC121" s="17">
        <v>0.23760381485763499</v>
      </c>
      <c r="AD121" s="17">
        <v>0.26062395685963102</v>
      </c>
      <c r="AE121" s="17"/>
      <c r="AF121" s="17">
        <v>0.27997753192996699</v>
      </c>
      <c r="AG121" s="17">
        <v>0.24191445183094301</v>
      </c>
      <c r="AH121" s="17">
        <v>0.169575927993141</v>
      </c>
      <c r="AI121" s="17">
        <v>5.7315131070026802E-2</v>
      </c>
      <c r="AJ121" s="17">
        <v>0.14915146177170499</v>
      </c>
      <c r="AK121" s="17"/>
      <c r="AL121" s="17">
        <v>0.16012224579252601</v>
      </c>
      <c r="AM121" s="17">
        <v>0.17927303077681001</v>
      </c>
      <c r="AN121" s="17">
        <v>0.21404184342934299</v>
      </c>
      <c r="AO121" s="17">
        <v>1.8659820651942698E-2</v>
      </c>
      <c r="AP121" s="17">
        <v>0.36696426689780498</v>
      </c>
      <c r="AQ121" s="17"/>
      <c r="AR121" s="17">
        <v>0.27626030938996698</v>
      </c>
      <c r="AS121" s="17">
        <v>0.15564649835737199</v>
      </c>
      <c r="AT121" s="17">
        <v>1.6280028215404502E-2</v>
      </c>
    </row>
    <row r="122" spans="2:46" x14ac:dyDescent="0.3">
      <c r="B122" t="s">
        <v>79</v>
      </c>
      <c r="C122" s="17">
        <v>0.15636370039285899</v>
      </c>
      <c r="D122" s="17">
        <v>0.100985098632144</v>
      </c>
      <c r="E122" s="17">
        <v>0.21100721975966</v>
      </c>
      <c r="F122" s="17"/>
      <c r="G122" s="17">
        <v>0.25821498851172497</v>
      </c>
      <c r="H122" s="17">
        <v>0.136704533868763</v>
      </c>
      <c r="I122" s="17">
        <v>0.21258333625728701</v>
      </c>
      <c r="J122" s="17">
        <v>0.179389800016441</v>
      </c>
      <c r="K122" s="17">
        <v>0.1041804173011</v>
      </c>
      <c r="L122" s="17">
        <v>7.5039894410512106E-2</v>
      </c>
      <c r="M122" s="17"/>
      <c r="N122" s="17">
        <v>0.10868132995844799</v>
      </c>
      <c r="O122" s="17">
        <v>0.150428964054548</v>
      </c>
      <c r="P122" s="17">
        <v>0.168840221302758</v>
      </c>
      <c r="Q122" s="17">
        <v>0.200937155322227</v>
      </c>
      <c r="R122" s="17"/>
      <c r="S122" s="17">
        <v>0.121271786246023</v>
      </c>
      <c r="T122" s="17">
        <v>0.17180395550209099</v>
      </c>
      <c r="U122" s="17">
        <v>0.20187398004104601</v>
      </c>
      <c r="V122" s="17">
        <v>0.147286023222231</v>
      </c>
      <c r="W122" s="17">
        <v>0.15113197820454199</v>
      </c>
      <c r="X122" s="17">
        <v>0.176666204886854</v>
      </c>
      <c r="Y122" s="17">
        <v>0.160921401054677</v>
      </c>
      <c r="Z122" s="17">
        <v>0.16395111157933001</v>
      </c>
      <c r="AA122" s="17">
        <v>0.169151694761423</v>
      </c>
      <c r="AB122" s="17">
        <v>0.13709646287674301</v>
      </c>
      <c r="AC122" s="17">
        <v>0.14554468661732001</v>
      </c>
      <c r="AD122" s="17">
        <v>0.11731855449133</v>
      </c>
      <c r="AE122" s="17"/>
      <c r="AF122" s="17">
        <v>0.22111142528526601</v>
      </c>
      <c r="AG122" s="17">
        <v>0.125476257691119</v>
      </c>
      <c r="AH122" s="17">
        <v>9.91443969301046E-2</v>
      </c>
      <c r="AI122" s="17">
        <v>4.9380626275546402E-2</v>
      </c>
      <c r="AJ122" s="17">
        <v>0.153981064874155</v>
      </c>
      <c r="AK122" s="17"/>
      <c r="AL122" s="17">
        <v>0.156252319695042</v>
      </c>
      <c r="AM122" s="17">
        <v>0.101082425655009</v>
      </c>
      <c r="AN122" s="17">
        <v>0.102421499051867</v>
      </c>
      <c r="AO122" s="17">
        <v>5.5220206275806198E-2</v>
      </c>
      <c r="AP122" s="17">
        <v>0.19287331765239399</v>
      </c>
      <c r="AQ122" s="17"/>
      <c r="AR122" s="17">
        <v>0.20685488241657901</v>
      </c>
      <c r="AS122" s="17">
        <v>0.100010841030255</v>
      </c>
      <c r="AT122" s="17">
        <v>4.3077818589483702E-2</v>
      </c>
    </row>
    <row r="123" spans="2:46" x14ac:dyDescent="0.3">
      <c r="B123" t="s">
        <v>129</v>
      </c>
      <c r="C123" s="17">
        <v>0.239254724489354</v>
      </c>
      <c r="D123" s="17">
        <v>0.26585514992917297</v>
      </c>
      <c r="E123" s="17">
        <v>0.21393732585566799</v>
      </c>
      <c r="F123" s="17"/>
      <c r="G123" s="17">
        <v>0.22633014432955401</v>
      </c>
      <c r="H123" s="17">
        <v>0.40431452132303802</v>
      </c>
      <c r="I123" s="17">
        <v>0.214607044448652</v>
      </c>
      <c r="J123" s="17">
        <v>0.14095031172367001</v>
      </c>
      <c r="K123" s="17">
        <v>0.20723749930014301</v>
      </c>
      <c r="L123" s="17">
        <v>0.23518362386744199</v>
      </c>
      <c r="M123" s="17"/>
      <c r="N123" s="17">
        <v>0.32002570951278297</v>
      </c>
      <c r="O123" s="17">
        <v>0.19976847728387301</v>
      </c>
      <c r="P123" s="17">
        <v>0.24561096505998101</v>
      </c>
      <c r="Q123" s="17">
        <v>0.18879218875506601</v>
      </c>
      <c r="R123" s="17"/>
      <c r="S123" s="17">
        <v>0.38305534064711999</v>
      </c>
      <c r="T123" s="17">
        <v>0.214342994989413</v>
      </c>
      <c r="U123" s="17">
        <v>0.23834296007550501</v>
      </c>
      <c r="V123" s="17">
        <v>0.24044580798861201</v>
      </c>
      <c r="W123" s="17">
        <v>0.203454250175822</v>
      </c>
      <c r="X123" s="17">
        <v>0.18922239030928001</v>
      </c>
      <c r="Y123" s="17">
        <v>0.22489316421995001</v>
      </c>
      <c r="Z123" s="17">
        <v>0.20507081630200899</v>
      </c>
      <c r="AA123" s="17">
        <v>0.23101312511025801</v>
      </c>
      <c r="AB123" s="17">
        <v>0.202257749470791</v>
      </c>
      <c r="AC123" s="17">
        <v>0.216623936796804</v>
      </c>
      <c r="AD123" s="17">
        <v>0.16992148282939601</v>
      </c>
      <c r="AE123" s="17"/>
      <c r="AF123" s="17">
        <v>0.160832453344221</v>
      </c>
      <c r="AG123" s="17">
        <v>0.24306335708354501</v>
      </c>
      <c r="AH123" s="17">
        <v>0.17442148676420499</v>
      </c>
      <c r="AI123" s="17">
        <v>0.49912930311297699</v>
      </c>
      <c r="AJ123" s="17">
        <v>0.202407457669808</v>
      </c>
      <c r="AK123" s="17"/>
      <c r="AL123" s="17">
        <v>0.16708691444104301</v>
      </c>
      <c r="AM123" s="17">
        <v>0.18622057474242701</v>
      </c>
      <c r="AN123" s="17">
        <v>0.29802076050786902</v>
      </c>
      <c r="AO123" s="17">
        <v>0.59978059217861601</v>
      </c>
      <c r="AP123" s="17">
        <v>0.11638251188198701</v>
      </c>
      <c r="AQ123" s="17"/>
      <c r="AR123" s="17">
        <v>0.123466702362762</v>
      </c>
      <c r="AS123" s="17">
        <v>0.24087051480808799</v>
      </c>
      <c r="AT123" s="17">
        <v>0.59794183175682203</v>
      </c>
    </row>
    <row r="124" spans="2:46" x14ac:dyDescent="0.3">
      <c r="B124" t="s">
        <v>130</v>
      </c>
      <c r="C124" s="17">
        <v>0.33412988267252802</v>
      </c>
      <c r="D124" s="17">
        <v>0.34369020074832601</v>
      </c>
      <c r="E124" s="17">
        <v>0.32380163472573098</v>
      </c>
      <c r="F124" s="17"/>
      <c r="G124" s="17">
        <v>0.23466100872692</v>
      </c>
      <c r="H124" s="17">
        <v>0.25302224714095201</v>
      </c>
      <c r="I124" s="17">
        <v>0.30936639338845401</v>
      </c>
      <c r="J124" s="17">
        <v>0.40915635941417799</v>
      </c>
      <c r="K124" s="17">
        <v>0.41409952932606903</v>
      </c>
      <c r="L124" s="17">
        <v>0.37176993086167198</v>
      </c>
      <c r="M124" s="17"/>
      <c r="N124" s="17">
        <v>0.33048818586523598</v>
      </c>
      <c r="O124" s="17">
        <v>0.34220480779117601</v>
      </c>
      <c r="P124" s="17">
        <v>0.31527109269279902</v>
      </c>
      <c r="Q124" s="17">
        <v>0.34808090092042998</v>
      </c>
      <c r="R124" s="17"/>
      <c r="S124" s="17">
        <v>0.239066589698781</v>
      </c>
      <c r="T124" s="17">
        <v>0.33391306457288</v>
      </c>
      <c r="U124" s="17">
        <v>0.30003913221682499</v>
      </c>
      <c r="V124" s="17">
        <v>0.35912682241076899</v>
      </c>
      <c r="W124" s="17">
        <v>0.34759615063117899</v>
      </c>
      <c r="X124" s="17">
        <v>0.31884018685212101</v>
      </c>
      <c r="Y124" s="17">
        <v>0.37419649631523699</v>
      </c>
      <c r="Z124" s="17">
        <v>0.34654567227403599</v>
      </c>
      <c r="AA124" s="17">
        <v>0.31421278238693601</v>
      </c>
      <c r="AB124" s="17">
        <v>0.40747175559909998</v>
      </c>
      <c r="AC124" s="17">
        <v>0.37910543510370798</v>
      </c>
      <c r="AD124" s="17">
        <v>0.46470217705577499</v>
      </c>
      <c r="AE124" s="17"/>
      <c r="AF124" s="17">
        <v>0.39473473492045802</v>
      </c>
      <c r="AG124" s="17">
        <v>0.39112913709202801</v>
      </c>
      <c r="AH124" s="17">
        <v>0.39530456186299601</v>
      </c>
      <c r="AI124" s="17">
        <v>0.169459763757808</v>
      </c>
      <c r="AJ124" s="17">
        <v>0.36059676166214799</v>
      </c>
      <c r="AK124" s="17"/>
      <c r="AL124" s="17">
        <v>0.38724903480841799</v>
      </c>
      <c r="AM124" s="17">
        <v>0.366334171408496</v>
      </c>
      <c r="AN124" s="17">
        <v>0.36462860167188099</v>
      </c>
      <c r="AO124" s="17">
        <v>0.1138646311665</v>
      </c>
      <c r="AP124" s="17">
        <v>0.48575664632495502</v>
      </c>
      <c r="AQ124" s="17"/>
      <c r="AR124" s="17">
        <v>0.42767906758380297</v>
      </c>
      <c r="AS124" s="17">
        <v>0.34256148500518102</v>
      </c>
      <c r="AT124" s="17">
        <v>0.105694940845501</v>
      </c>
    </row>
    <row r="125" spans="2:46" x14ac:dyDescent="0.3">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row>
    <row r="126" spans="2:46" x14ac:dyDescent="0.3">
      <c r="B126" s="6" t="s">
        <v>139</v>
      </c>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row>
    <row r="127" spans="2:46" x14ac:dyDescent="0.3">
      <c r="B127" s="24" t="s">
        <v>65</v>
      </c>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row>
    <row r="128" spans="2:46" x14ac:dyDescent="0.3">
      <c r="B128" t="s">
        <v>132</v>
      </c>
      <c r="C128" s="17">
        <v>6.4022967507765094E-2</v>
      </c>
      <c r="D128" s="17">
        <v>8.1649790067081604E-2</v>
      </c>
      <c r="E128" s="17">
        <v>4.6966739192473399E-2</v>
      </c>
      <c r="F128" s="17"/>
      <c r="G128" s="17">
        <v>3.3738250345736499E-2</v>
      </c>
      <c r="H128" s="17">
        <v>0.147504555884926</v>
      </c>
      <c r="I128" s="17">
        <v>6.1103918982082797E-2</v>
      </c>
      <c r="J128" s="17">
        <v>4.6042246612960698E-2</v>
      </c>
      <c r="K128" s="17">
        <v>4.53949294134047E-2</v>
      </c>
      <c r="L128" s="17">
        <v>4.5835429059196103E-2</v>
      </c>
      <c r="M128" s="17"/>
      <c r="N128" s="17">
        <v>0.102383438619541</v>
      </c>
      <c r="O128" s="17">
        <v>5.0439946757089599E-2</v>
      </c>
      <c r="P128" s="17">
        <v>4.3967452302944701E-2</v>
      </c>
      <c r="Q128" s="17">
        <v>5.5163124778688802E-2</v>
      </c>
      <c r="R128" s="17"/>
      <c r="S128" s="17">
        <v>0.12661987903142499</v>
      </c>
      <c r="T128" s="17">
        <v>4.8492216711358102E-2</v>
      </c>
      <c r="U128" s="17">
        <v>8.8569549722204793E-2</v>
      </c>
      <c r="V128" s="17">
        <v>5.3046366422632503E-2</v>
      </c>
      <c r="W128" s="17">
        <v>5.0927613104268903E-2</v>
      </c>
      <c r="X128" s="17">
        <v>8.6265171794055004E-2</v>
      </c>
      <c r="Y128" s="17">
        <v>3.5956951943344098E-2</v>
      </c>
      <c r="Z128" s="17">
        <v>3.9835352088557402E-2</v>
      </c>
      <c r="AA128" s="17">
        <v>4.5352206220529399E-2</v>
      </c>
      <c r="AB128" s="17">
        <v>4.5819248299694103E-2</v>
      </c>
      <c r="AC128" s="17">
        <v>2.3649375281216502E-2</v>
      </c>
      <c r="AD128" s="17">
        <v>6.7527760215649199E-2</v>
      </c>
      <c r="AE128" s="17"/>
      <c r="AF128" s="17">
        <v>2.7549668282586499E-2</v>
      </c>
      <c r="AG128" s="17">
        <v>5.7202727743204097E-2</v>
      </c>
      <c r="AH128" s="17">
        <v>4.0810861274249703E-2</v>
      </c>
      <c r="AI128" s="17">
        <v>0.16201815628778701</v>
      </c>
      <c r="AJ128" s="17">
        <v>6.0056572669231298E-2</v>
      </c>
      <c r="AK128" s="17"/>
      <c r="AL128" s="17">
        <v>3.7119368297124797E-2</v>
      </c>
      <c r="AM128" s="17">
        <v>4.8942208782570697E-2</v>
      </c>
      <c r="AN128" s="17">
        <v>7.4787653268406598E-2</v>
      </c>
      <c r="AO128" s="17">
        <v>0.16797668586932099</v>
      </c>
      <c r="AP128" s="17">
        <v>3.22885055625802E-2</v>
      </c>
      <c r="AQ128" s="17"/>
      <c r="AR128" s="17">
        <v>2.7600730212915901E-2</v>
      </c>
      <c r="AS128" s="17">
        <v>6.8227449793969802E-2</v>
      </c>
      <c r="AT128" s="17">
        <v>0.160005550922585</v>
      </c>
    </row>
    <row r="129" spans="2:46" x14ac:dyDescent="0.3">
      <c r="B129" t="s">
        <v>133</v>
      </c>
      <c r="C129" s="17">
        <v>0.16336026828573499</v>
      </c>
      <c r="D129" s="17">
        <v>0.19208336940977999</v>
      </c>
      <c r="E129" s="17">
        <v>0.133672393536335</v>
      </c>
      <c r="F129" s="17"/>
      <c r="G129" s="17">
        <v>0.220737248373195</v>
      </c>
      <c r="H129" s="17">
        <v>0.245452674193751</v>
      </c>
      <c r="I129" s="17">
        <v>0.15563163206706601</v>
      </c>
      <c r="J129" s="17">
        <v>0.13486493328358201</v>
      </c>
      <c r="K129" s="17">
        <v>0.11690570851757801</v>
      </c>
      <c r="L129" s="17">
        <v>0.11909079883378</v>
      </c>
      <c r="M129" s="17"/>
      <c r="N129" s="17">
        <v>0.22911895215861799</v>
      </c>
      <c r="O129" s="17">
        <v>0.15771026751655601</v>
      </c>
      <c r="P129" s="17">
        <v>0.139673076879411</v>
      </c>
      <c r="Q129" s="17">
        <v>0.12111806797779801</v>
      </c>
      <c r="R129" s="17"/>
      <c r="S129" s="17">
        <v>0.23146231991261501</v>
      </c>
      <c r="T129" s="17">
        <v>0.131715771430782</v>
      </c>
      <c r="U129" s="17">
        <v>0.12618665865220999</v>
      </c>
      <c r="V129" s="17">
        <v>0.17068133355366799</v>
      </c>
      <c r="W129" s="17">
        <v>0.21022078149181</v>
      </c>
      <c r="X129" s="17">
        <v>0.17213410129536399</v>
      </c>
      <c r="Y129" s="17">
        <v>0.102698148013966</v>
      </c>
      <c r="Z129" s="17">
        <v>0.14874588654947099</v>
      </c>
      <c r="AA129" s="17">
        <v>0.190894406291889</v>
      </c>
      <c r="AB129" s="17">
        <v>0.12880765765082799</v>
      </c>
      <c r="AC129" s="17">
        <v>0.13907435785591299</v>
      </c>
      <c r="AD129" s="17">
        <v>0.14799174038614701</v>
      </c>
      <c r="AE129" s="17"/>
      <c r="AF129" s="17">
        <v>0.15808052921266399</v>
      </c>
      <c r="AG129" s="17">
        <v>0.18637803817186099</v>
      </c>
      <c r="AH129" s="17">
        <v>0.16612202732598999</v>
      </c>
      <c r="AI129" s="17">
        <v>0.22840337173348399</v>
      </c>
      <c r="AJ129" s="17">
        <v>0.16158606150868701</v>
      </c>
      <c r="AK129" s="17"/>
      <c r="AL129" s="17">
        <v>0.15039520533044301</v>
      </c>
      <c r="AM129" s="17">
        <v>0.171132877930322</v>
      </c>
      <c r="AN129" s="17">
        <v>0.20584347149445201</v>
      </c>
      <c r="AO129" s="17">
        <v>0.252144901337231</v>
      </c>
      <c r="AP129" s="17">
        <v>0.17437451331342199</v>
      </c>
      <c r="AQ129" s="17"/>
      <c r="AR129" s="17">
        <v>9.6014284030447206E-2</v>
      </c>
      <c r="AS129" s="17">
        <v>0.22074553096941099</v>
      </c>
      <c r="AT129" s="17">
        <v>0.26424440037751801</v>
      </c>
    </row>
    <row r="130" spans="2:46" x14ac:dyDescent="0.3">
      <c r="B130" t="s">
        <v>134</v>
      </c>
      <c r="C130" s="17">
        <v>0.47096526470691302</v>
      </c>
      <c r="D130" s="17">
        <v>0.47309207516907598</v>
      </c>
      <c r="E130" s="17">
        <v>0.46938866698297299</v>
      </c>
      <c r="F130" s="17"/>
      <c r="G130" s="17">
        <v>0.370343639122094</v>
      </c>
      <c r="H130" s="17">
        <v>0.31789202103929798</v>
      </c>
      <c r="I130" s="17">
        <v>0.42793363692361802</v>
      </c>
      <c r="J130" s="17">
        <v>0.51261799102611005</v>
      </c>
      <c r="K130" s="17">
        <v>0.57182896033168196</v>
      </c>
      <c r="L130" s="17">
        <v>0.595861780327682</v>
      </c>
      <c r="M130" s="17"/>
      <c r="N130" s="17">
        <v>0.41604934386144998</v>
      </c>
      <c r="O130" s="17">
        <v>0.48985894180230199</v>
      </c>
      <c r="P130" s="17">
        <v>0.50258038767475299</v>
      </c>
      <c r="Q130" s="17">
        <v>0.48247715398286201</v>
      </c>
      <c r="R130" s="17"/>
      <c r="S130" s="17">
        <v>0.33710343390006903</v>
      </c>
      <c r="T130" s="17">
        <v>0.51164808223017599</v>
      </c>
      <c r="U130" s="17">
        <v>0.43254272591725901</v>
      </c>
      <c r="V130" s="17">
        <v>0.430132899306712</v>
      </c>
      <c r="W130" s="17">
        <v>0.47085092976049198</v>
      </c>
      <c r="X130" s="17">
        <v>0.47654852503109502</v>
      </c>
      <c r="Y130" s="17">
        <v>0.58099614968930402</v>
      </c>
      <c r="Z130" s="17">
        <v>0.45073340656767902</v>
      </c>
      <c r="AA130" s="17">
        <v>0.46459142768259498</v>
      </c>
      <c r="AB130" s="17">
        <v>0.60106164742213897</v>
      </c>
      <c r="AC130" s="17">
        <v>0.51683873471251396</v>
      </c>
      <c r="AD130" s="17">
        <v>0.41833944183250898</v>
      </c>
      <c r="AE130" s="17"/>
      <c r="AF130" s="17">
        <v>0.47470115678360703</v>
      </c>
      <c r="AG130" s="17">
        <v>0.49060725786286702</v>
      </c>
      <c r="AH130" s="17">
        <v>0.49480344325129799</v>
      </c>
      <c r="AI130" s="17">
        <v>0.44697413588429402</v>
      </c>
      <c r="AJ130" s="17">
        <v>0.50555450357103104</v>
      </c>
      <c r="AK130" s="17"/>
      <c r="AL130" s="17">
        <v>0.50572016161285605</v>
      </c>
      <c r="AM130" s="17">
        <v>0.45780609761992103</v>
      </c>
      <c r="AN130" s="17">
        <v>0.47583278277037599</v>
      </c>
      <c r="AO130" s="17">
        <v>0.455969852998378</v>
      </c>
      <c r="AP130" s="17">
        <v>0.51629724614332395</v>
      </c>
      <c r="AQ130" s="17"/>
      <c r="AR130" s="17">
        <v>0.53361844342950104</v>
      </c>
      <c r="AS130" s="17">
        <v>0.41970994253855498</v>
      </c>
      <c r="AT130" s="17">
        <v>0.44583403145980299</v>
      </c>
    </row>
    <row r="131" spans="2:46" x14ac:dyDescent="0.3">
      <c r="B131" t="s">
        <v>135</v>
      </c>
      <c r="C131" s="17">
        <v>6.3748201232413704E-2</v>
      </c>
      <c r="D131" s="17">
        <v>6.6246958433420502E-2</v>
      </c>
      <c r="E131" s="17">
        <v>6.1492061435161199E-2</v>
      </c>
      <c r="F131" s="17"/>
      <c r="G131" s="17">
        <v>6.7226278591208596E-2</v>
      </c>
      <c r="H131" s="17">
        <v>7.4162827014161395E-2</v>
      </c>
      <c r="I131" s="17">
        <v>7.8917582036079306E-2</v>
      </c>
      <c r="J131" s="17">
        <v>6.9783746428367197E-2</v>
      </c>
      <c r="K131" s="17">
        <v>5.0391476875733102E-2</v>
      </c>
      <c r="L131" s="17">
        <v>4.4669509074713697E-2</v>
      </c>
      <c r="M131" s="17"/>
      <c r="N131" s="17">
        <v>6.2416845067348597E-2</v>
      </c>
      <c r="O131" s="17">
        <v>6.1961416571904702E-2</v>
      </c>
      <c r="P131" s="17">
        <v>6.4019745802676206E-2</v>
      </c>
      <c r="Q131" s="17">
        <v>6.7560783992043502E-2</v>
      </c>
      <c r="R131" s="17"/>
      <c r="S131" s="17">
        <v>8.2310912716595103E-2</v>
      </c>
      <c r="T131" s="17">
        <v>4.5426680201396098E-2</v>
      </c>
      <c r="U131" s="17">
        <v>5.282279606016E-2</v>
      </c>
      <c r="V131" s="17">
        <v>0.103987270880088</v>
      </c>
      <c r="W131" s="17">
        <v>6.5815579108054995E-2</v>
      </c>
      <c r="X131" s="17">
        <v>8.3760320158631593E-2</v>
      </c>
      <c r="Y131" s="17">
        <v>6.8051296950372805E-2</v>
      </c>
      <c r="Z131" s="17">
        <v>4.5653228458497501E-2</v>
      </c>
      <c r="AA131" s="17">
        <v>5.5302280311081399E-2</v>
      </c>
      <c r="AB131" s="17">
        <v>3.1873442768541899E-2</v>
      </c>
      <c r="AC131" s="17">
        <v>8.6755474489692605E-2</v>
      </c>
      <c r="AD131" s="17">
        <v>0</v>
      </c>
      <c r="AE131" s="17"/>
      <c r="AF131" s="17">
        <v>4.5632656899400298E-2</v>
      </c>
      <c r="AG131" s="17">
        <v>6.2588264318218595E-2</v>
      </c>
      <c r="AH131" s="17">
        <v>9.8788849972519299E-2</v>
      </c>
      <c r="AI131" s="17">
        <v>6.7525537420997095E-2</v>
      </c>
      <c r="AJ131" s="17">
        <v>6.3323748187944007E-2</v>
      </c>
      <c r="AK131" s="17"/>
      <c r="AL131" s="17">
        <v>6.3656377546329204E-2</v>
      </c>
      <c r="AM131" s="17">
        <v>0.105676526713774</v>
      </c>
      <c r="AN131" s="17">
        <v>6.4943495131440807E-2</v>
      </c>
      <c r="AO131" s="17">
        <v>4.9565664244060302E-2</v>
      </c>
      <c r="AP131" s="17">
        <v>4.48574048247583E-2</v>
      </c>
      <c r="AQ131" s="17"/>
      <c r="AR131" s="17">
        <v>5.0021420478610197E-2</v>
      </c>
      <c r="AS131" s="17">
        <v>9.22360187029925E-2</v>
      </c>
      <c r="AT131" s="17">
        <v>5.65591176186735E-2</v>
      </c>
    </row>
    <row r="132" spans="2:46" x14ac:dyDescent="0.3">
      <c r="B132" t="s">
        <v>136</v>
      </c>
      <c r="C132" s="17">
        <v>7.8374682715364297E-2</v>
      </c>
      <c r="D132" s="17">
        <v>8.2740895482258894E-2</v>
      </c>
      <c r="E132" s="17">
        <v>7.4334741239257998E-2</v>
      </c>
      <c r="F132" s="17"/>
      <c r="G132" s="17">
        <v>3.5901964933859699E-2</v>
      </c>
      <c r="H132" s="17">
        <v>0.100477452450215</v>
      </c>
      <c r="I132" s="17">
        <v>9.8658945899598394E-2</v>
      </c>
      <c r="J132" s="17">
        <v>8.6842861521672199E-2</v>
      </c>
      <c r="K132" s="17">
        <v>7.3597710716111001E-2</v>
      </c>
      <c r="L132" s="17">
        <v>6.8482371370891207E-2</v>
      </c>
      <c r="M132" s="17"/>
      <c r="N132" s="17">
        <v>6.2717678400622395E-2</v>
      </c>
      <c r="O132" s="17">
        <v>7.4383570563242393E-2</v>
      </c>
      <c r="P132" s="17">
        <v>8.7104255845196196E-2</v>
      </c>
      <c r="Q132" s="17">
        <v>9.0504361219327006E-2</v>
      </c>
      <c r="R132" s="17"/>
      <c r="S132" s="17">
        <v>8.1427778965478606E-2</v>
      </c>
      <c r="T132" s="17">
        <v>7.2575344314796397E-2</v>
      </c>
      <c r="U132" s="17">
        <v>8.3038581909404496E-2</v>
      </c>
      <c r="V132" s="17">
        <v>6.8396478571876904E-2</v>
      </c>
      <c r="W132" s="17">
        <v>4.6242016128635502E-2</v>
      </c>
      <c r="X132" s="17">
        <v>6.0632616375501797E-2</v>
      </c>
      <c r="Y132" s="17">
        <v>7.8113379420727699E-2</v>
      </c>
      <c r="Z132" s="17">
        <v>0.1459421272709</v>
      </c>
      <c r="AA132" s="17">
        <v>7.3099911156115902E-2</v>
      </c>
      <c r="AB132" s="17">
        <v>7.4318916179554703E-2</v>
      </c>
      <c r="AC132" s="17">
        <v>8.7380880641102401E-2</v>
      </c>
      <c r="AD132" s="17">
        <v>0.16298755966357401</v>
      </c>
      <c r="AE132" s="17"/>
      <c r="AF132" s="17">
        <v>7.6735339519595505E-2</v>
      </c>
      <c r="AG132" s="17">
        <v>9.1839857485139703E-2</v>
      </c>
      <c r="AH132" s="17">
        <v>0.106217611491188</v>
      </c>
      <c r="AI132" s="17">
        <v>2.4456729740472301E-2</v>
      </c>
      <c r="AJ132" s="17">
        <v>5.61797757815551E-2</v>
      </c>
      <c r="AK132" s="17"/>
      <c r="AL132" s="17">
        <v>9.0227497180777397E-2</v>
      </c>
      <c r="AM132" s="17">
        <v>9.1563507900396399E-2</v>
      </c>
      <c r="AN132" s="17">
        <v>0.106060327577056</v>
      </c>
      <c r="AO132" s="17">
        <v>2.80729383684028E-2</v>
      </c>
      <c r="AP132" s="17">
        <v>5.7320084349267199E-2</v>
      </c>
      <c r="AQ132" s="17"/>
      <c r="AR132" s="17">
        <v>0.106725687989447</v>
      </c>
      <c r="AS132" s="17">
        <v>6.7084633339158498E-2</v>
      </c>
      <c r="AT132" s="17">
        <v>3.0252823678767901E-2</v>
      </c>
    </row>
    <row r="133" spans="2:46" x14ac:dyDescent="0.3">
      <c r="B133" t="s">
        <v>79</v>
      </c>
      <c r="C133" s="17">
        <v>0.159528615551809</v>
      </c>
      <c r="D133" s="17">
        <v>0.104186911438383</v>
      </c>
      <c r="E133" s="17">
        <v>0.214145397613799</v>
      </c>
      <c r="F133" s="17"/>
      <c r="G133" s="17">
        <v>0.27205261863390601</v>
      </c>
      <c r="H133" s="17">
        <v>0.114510469417648</v>
      </c>
      <c r="I133" s="17">
        <v>0.177754284091555</v>
      </c>
      <c r="J133" s="17">
        <v>0.149848221127309</v>
      </c>
      <c r="K133" s="17">
        <v>0.14188121414549201</v>
      </c>
      <c r="L133" s="17">
        <v>0.12606011133373701</v>
      </c>
      <c r="M133" s="17"/>
      <c r="N133" s="17">
        <v>0.12731374189242101</v>
      </c>
      <c r="O133" s="17">
        <v>0.165645856788905</v>
      </c>
      <c r="P133" s="17">
        <v>0.162655081495019</v>
      </c>
      <c r="Q133" s="17">
        <v>0.18317650804928101</v>
      </c>
      <c r="R133" s="17"/>
      <c r="S133" s="17">
        <v>0.141075675473817</v>
      </c>
      <c r="T133" s="17">
        <v>0.19014190511149101</v>
      </c>
      <c r="U133" s="17">
        <v>0.216839687738762</v>
      </c>
      <c r="V133" s="17">
        <v>0.17375565126502299</v>
      </c>
      <c r="W133" s="17">
        <v>0.15594308040673899</v>
      </c>
      <c r="X133" s="17">
        <v>0.120659265345353</v>
      </c>
      <c r="Y133" s="17">
        <v>0.13418407398228599</v>
      </c>
      <c r="Z133" s="17">
        <v>0.169089999064895</v>
      </c>
      <c r="AA133" s="17">
        <v>0.17075976833779</v>
      </c>
      <c r="AB133" s="17">
        <v>0.11811908767924199</v>
      </c>
      <c r="AC133" s="17">
        <v>0.146301177019562</v>
      </c>
      <c r="AD133" s="17">
        <v>0.20315349790212101</v>
      </c>
      <c r="AE133" s="17"/>
      <c r="AF133" s="17">
        <v>0.21730064930214699</v>
      </c>
      <c r="AG133" s="17">
        <v>0.111383854418709</v>
      </c>
      <c r="AH133" s="17">
        <v>9.32572066847554E-2</v>
      </c>
      <c r="AI133" s="17">
        <v>7.0622068932965396E-2</v>
      </c>
      <c r="AJ133" s="17">
        <v>0.15329933828155301</v>
      </c>
      <c r="AK133" s="17"/>
      <c r="AL133" s="17">
        <v>0.15288139003247</v>
      </c>
      <c r="AM133" s="17">
        <v>0.124878781053016</v>
      </c>
      <c r="AN133" s="17">
        <v>7.2532269758269E-2</v>
      </c>
      <c r="AO133" s="17">
        <v>4.6269957182606097E-2</v>
      </c>
      <c r="AP133" s="17">
        <v>0.174862245806648</v>
      </c>
      <c r="AQ133" s="17"/>
      <c r="AR133" s="17">
        <v>0.18601943385907799</v>
      </c>
      <c r="AS133" s="17">
        <v>0.13199642465591299</v>
      </c>
      <c r="AT133" s="17">
        <v>4.3104075942653398E-2</v>
      </c>
    </row>
    <row r="134" spans="2:46" x14ac:dyDescent="0.3">
      <c r="B134" t="s">
        <v>137</v>
      </c>
      <c r="C134" s="17">
        <v>0.2273832357935</v>
      </c>
      <c r="D134" s="17">
        <v>0.273733159476862</v>
      </c>
      <c r="E134" s="17">
        <v>0.18063913272880899</v>
      </c>
      <c r="F134" s="17"/>
      <c r="G134" s="17">
        <v>0.25447549871893199</v>
      </c>
      <c r="H134" s="17">
        <v>0.392957230078678</v>
      </c>
      <c r="I134" s="17">
        <v>0.21673555104914899</v>
      </c>
      <c r="J134" s="17">
        <v>0.18090717989654201</v>
      </c>
      <c r="K134" s="17">
        <v>0.16230063793098301</v>
      </c>
      <c r="L134" s="17">
        <v>0.16492622789297601</v>
      </c>
      <c r="M134" s="17"/>
      <c r="N134" s="17">
        <v>0.33150239077815802</v>
      </c>
      <c r="O134" s="17">
        <v>0.20815021427364599</v>
      </c>
      <c r="P134" s="17">
        <v>0.18364052918235599</v>
      </c>
      <c r="Q134" s="17">
        <v>0.17628119275648699</v>
      </c>
      <c r="R134" s="17"/>
      <c r="S134" s="17">
        <v>0.35808219894404097</v>
      </c>
      <c r="T134" s="17">
        <v>0.18020798814214001</v>
      </c>
      <c r="U134" s="17">
        <v>0.214756208374414</v>
      </c>
      <c r="V134" s="17">
        <v>0.22372769997630099</v>
      </c>
      <c r="W134" s="17">
        <v>0.26114839459607903</v>
      </c>
      <c r="X134" s="17">
        <v>0.25839927308941901</v>
      </c>
      <c r="Y134" s="17">
        <v>0.13865509995731001</v>
      </c>
      <c r="Z134" s="17">
        <v>0.188581238638028</v>
      </c>
      <c r="AA134" s="17">
        <v>0.23624661251241799</v>
      </c>
      <c r="AB134" s="17">
        <v>0.17462690595052199</v>
      </c>
      <c r="AC134" s="17">
        <v>0.16272373313713001</v>
      </c>
      <c r="AD134" s="17">
        <v>0.215519500601796</v>
      </c>
      <c r="AE134" s="17"/>
      <c r="AF134" s="17">
        <v>0.18563019749525</v>
      </c>
      <c r="AG134" s="17">
        <v>0.243580765915065</v>
      </c>
      <c r="AH134" s="17">
        <v>0.20693288860024001</v>
      </c>
      <c r="AI134" s="17">
        <v>0.390421528021272</v>
      </c>
      <c r="AJ134" s="17">
        <v>0.22164263417791799</v>
      </c>
      <c r="AK134" s="17"/>
      <c r="AL134" s="17">
        <v>0.18751457362756799</v>
      </c>
      <c r="AM134" s="17">
        <v>0.220075086712893</v>
      </c>
      <c r="AN134" s="17">
        <v>0.28063112476285801</v>
      </c>
      <c r="AO134" s="17">
        <v>0.42012158720655202</v>
      </c>
      <c r="AP134" s="17">
        <v>0.206663018876002</v>
      </c>
      <c r="AQ134" s="17"/>
      <c r="AR134" s="17">
        <v>0.12361501424336301</v>
      </c>
      <c r="AS134" s="17">
        <v>0.28897298076338102</v>
      </c>
      <c r="AT134" s="17">
        <v>0.42424995130010301</v>
      </c>
    </row>
    <row r="135" spans="2:46" x14ac:dyDescent="0.3">
      <c r="B135" t="s">
        <v>138</v>
      </c>
      <c r="C135" s="17">
        <v>0.142122883947778</v>
      </c>
      <c r="D135" s="17">
        <v>0.14898785391567901</v>
      </c>
      <c r="E135" s="17">
        <v>0.13582680267441899</v>
      </c>
      <c r="F135" s="17"/>
      <c r="G135" s="17">
        <v>0.103128243525068</v>
      </c>
      <c r="H135" s="17">
        <v>0.17464027946437699</v>
      </c>
      <c r="I135" s="17">
        <v>0.17757652793567799</v>
      </c>
      <c r="J135" s="17">
        <v>0.15662660795003899</v>
      </c>
      <c r="K135" s="17">
        <v>0.12398918759184401</v>
      </c>
      <c r="L135" s="17">
        <v>0.11315188044560499</v>
      </c>
      <c r="M135" s="17"/>
      <c r="N135" s="17">
        <v>0.12513452346797099</v>
      </c>
      <c r="O135" s="17">
        <v>0.13634498713514701</v>
      </c>
      <c r="P135" s="17">
        <v>0.15112400164787201</v>
      </c>
      <c r="Q135" s="17">
        <v>0.15806514521137</v>
      </c>
      <c r="R135" s="17"/>
      <c r="S135" s="17">
        <v>0.163738691682074</v>
      </c>
      <c r="T135" s="17">
        <v>0.118002024516193</v>
      </c>
      <c r="U135" s="17">
        <v>0.13586137796956399</v>
      </c>
      <c r="V135" s="17">
        <v>0.172383749451964</v>
      </c>
      <c r="W135" s="17">
        <v>0.112057595236691</v>
      </c>
      <c r="X135" s="17">
        <v>0.14439293653413299</v>
      </c>
      <c r="Y135" s="17">
        <v>0.14616467637110001</v>
      </c>
      <c r="Z135" s="17">
        <v>0.19159535572939801</v>
      </c>
      <c r="AA135" s="17">
        <v>0.128402191467197</v>
      </c>
      <c r="AB135" s="17">
        <v>0.106192358948097</v>
      </c>
      <c r="AC135" s="17">
        <v>0.17413635513079501</v>
      </c>
      <c r="AD135" s="17">
        <v>0.16298755966357401</v>
      </c>
      <c r="AE135" s="17"/>
      <c r="AF135" s="17">
        <v>0.122367996418996</v>
      </c>
      <c r="AG135" s="17">
        <v>0.15442812180335799</v>
      </c>
      <c r="AH135" s="17">
        <v>0.20500646146370699</v>
      </c>
      <c r="AI135" s="17">
        <v>9.19822671614694E-2</v>
      </c>
      <c r="AJ135" s="17">
        <v>0.119503523969499</v>
      </c>
      <c r="AK135" s="17"/>
      <c r="AL135" s="17">
        <v>0.15388387472710699</v>
      </c>
      <c r="AM135" s="17">
        <v>0.197240034614171</v>
      </c>
      <c r="AN135" s="17">
        <v>0.17100382270849701</v>
      </c>
      <c r="AO135" s="17">
        <v>7.7638602612463095E-2</v>
      </c>
      <c r="AP135" s="17">
        <v>0.102177489174026</v>
      </c>
      <c r="AQ135" s="17"/>
      <c r="AR135" s="17">
        <v>0.15674710846805801</v>
      </c>
      <c r="AS135" s="17">
        <v>0.15932065204215101</v>
      </c>
      <c r="AT135" s="17">
        <v>8.6811941297441395E-2</v>
      </c>
    </row>
    <row r="136" spans="2:46" x14ac:dyDescent="0.3">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row>
    <row r="137" spans="2:46" x14ac:dyDescent="0.3">
      <c r="B137" s="6" t="s">
        <v>150</v>
      </c>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row>
    <row r="138" spans="2:46" x14ac:dyDescent="0.3">
      <c r="B138" s="24" t="s">
        <v>65</v>
      </c>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row>
    <row r="139" spans="2:46" x14ac:dyDescent="0.3">
      <c r="B139" t="s">
        <v>140</v>
      </c>
      <c r="C139" s="17">
        <v>0.110211509052915</v>
      </c>
      <c r="D139" s="17">
        <v>0.139017899426196</v>
      </c>
      <c r="E139" s="17">
        <v>8.2354119512538404E-2</v>
      </c>
      <c r="F139" s="17"/>
      <c r="G139" s="17">
        <v>0.12719508796496301</v>
      </c>
      <c r="H139" s="17">
        <v>0.21218506163019599</v>
      </c>
      <c r="I139" s="17">
        <v>0.102892728055964</v>
      </c>
      <c r="J139" s="17">
        <v>5.8130982063786099E-2</v>
      </c>
      <c r="K139" s="17">
        <v>8.7286979969455905E-2</v>
      </c>
      <c r="L139" s="17">
        <v>7.9700322248328098E-2</v>
      </c>
      <c r="M139" s="17"/>
      <c r="N139" s="17">
        <v>0.183634674333012</v>
      </c>
      <c r="O139" s="17">
        <v>9.5537803187958001E-2</v>
      </c>
      <c r="P139" s="17">
        <v>7.2495578427253293E-2</v>
      </c>
      <c r="Q139" s="17">
        <v>7.8880220865337497E-2</v>
      </c>
      <c r="R139" s="17"/>
      <c r="S139" s="17">
        <v>0.201426486256333</v>
      </c>
      <c r="T139" s="17">
        <v>8.4753430712199804E-2</v>
      </c>
      <c r="U139" s="17">
        <v>0.15412580922139499</v>
      </c>
      <c r="V139" s="17">
        <v>9.8943534803175803E-2</v>
      </c>
      <c r="W139" s="17">
        <v>8.6559135923463398E-2</v>
      </c>
      <c r="X139" s="17">
        <v>9.2064104950624295E-2</v>
      </c>
      <c r="Y139" s="17">
        <v>7.6715220451304106E-2</v>
      </c>
      <c r="Z139" s="17">
        <v>6.9355135250036504E-2</v>
      </c>
      <c r="AA139" s="17">
        <v>9.4979139106789207E-2</v>
      </c>
      <c r="AB139" s="17">
        <v>8.8548053867288104E-2</v>
      </c>
      <c r="AC139" s="17">
        <v>0.117727341512046</v>
      </c>
      <c r="AD139" s="17">
        <v>7.1924519183620195E-2</v>
      </c>
      <c r="AE139" s="17"/>
      <c r="AF139" s="17">
        <v>5.49311577684772E-2</v>
      </c>
      <c r="AG139" s="17">
        <v>0.118156925273422</v>
      </c>
      <c r="AH139" s="17">
        <v>6.2622889109447105E-2</v>
      </c>
      <c r="AI139" s="17">
        <v>0.21357467954133399</v>
      </c>
      <c r="AJ139" s="17">
        <v>0.114347142614507</v>
      </c>
      <c r="AK139" s="17"/>
      <c r="AL139" s="17">
        <v>0.10047209698758799</v>
      </c>
      <c r="AM139" s="17">
        <v>6.0880883214206802E-2</v>
      </c>
      <c r="AN139" s="17">
        <v>0.14660174481381699</v>
      </c>
      <c r="AO139" s="17">
        <v>0.29698973079758401</v>
      </c>
      <c r="AP139" s="17">
        <v>3.9337715519660199E-2</v>
      </c>
      <c r="AQ139" s="17"/>
      <c r="AR139" s="17">
        <v>6.6280508292482707E-2</v>
      </c>
      <c r="AS139" s="17">
        <v>0.11324810618094699</v>
      </c>
      <c r="AT139" s="17">
        <v>0.25599816986268298</v>
      </c>
    </row>
    <row r="140" spans="2:46" x14ac:dyDescent="0.3">
      <c r="B140" t="s">
        <v>141</v>
      </c>
      <c r="C140" s="17">
        <v>0.15109458391139599</v>
      </c>
      <c r="D140" s="17">
        <v>0.17325594962813301</v>
      </c>
      <c r="E140" s="17">
        <v>0.12985945117205</v>
      </c>
      <c r="F140" s="17"/>
      <c r="G140" s="17">
        <v>0.15083716020192001</v>
      </c>
      <c r="H140" s="17">
        <v>0.14592099574923301</v>
      </c>
      <c r="I140" s="17">
        <v>0.15458620053636901</v>
      </c>
      <c r="J140" s="17">
        <v>0.142655646255757</v>
      </c>
      <c r="K140" s="17">
        <v>0.16142801346434099</v>
      </c>
      <c r="L140" s="17">
        <v>0.152539148207432</v>
      </c>
      <c r="M140" s="17"/>
      <c r="N140" s="17">
        <v>0.106727611357797</v>
      </c>
      <c r="O140" s="17">
        <v>0.15032112435310099</v>
      </c>
      <c r="P140" s="17">
        <v>0.20376776674588401</v>
      </c>
      <c r="Q140" s="17">
        <v>0.15313738503502999</v>
      </c>
      <c r="R140" s="17"/>
      <c r="S140" s="17">
        <v>0.120160264766941</v>
      </c>
      <c r="T140" s="17">
        <v>0.15172044787216399</v>
      </c>
      <c r="U140" s="17">
        <v>0.16930347200929299</v>
      </c>
      <c r="V140" s="17">
        <v>0.20646659504523601</v>
      </c>
      <c r="W140" s="17">
        <v>0.179144842988394</v>
      </c>
      <c r="X140" s="17">
        <v>0.202564571176817</v>
      </c>
      <c r="Y140" s="17">
        <v>0.165456727363368</v>
      </c>
      <c r="Z140" s="17">
        <v>0.115749537130844</v>
      </c>
      <c r="AA140" s="17">
        <v>0.12996945910087901</v>
      </c>
      <c r="AB140" s="17">
        <v>0.110719411057368</v>
      </c>
      <c r="AC140" s="17">
        <v>0.110850296299603</v>
      </c>
      <c r="AD140" s="17">
        <v>0.132580059599918</v>
      </c>
      <c r="AE140" s="17"/>
      <c r="AF140" s="17">
        <v>7.0416897742535803E-2</v>
      </c>
      <c r="AG140" s="17">
        <v>0.103946017533388</v>
      </c>
      <c r="AH140" s="17">
        <v>0.21780373928847599</v>
      </c>
      <c r="AI140" s="17">
        <v>0.32405134424419302</v>
      </c>
      <c r="AJ140" s="17">
        <v>7.3914993290139896E-2</v>
      </c>
      <c r="AK140" s="17"/>
      <c r="AL140" s="17">
        <v>6.9772876071463097E-2</v>
      </c>
      <c r="AM140" s="17">
        <v>0.24070784595860201</v>
      </c>
      <c r="AN140" s="17">
        <v>0.10607661902318</v>
      </c>
      <c r="AO140" s="17">
        <v>0.30324380622519098</v>
      </c>
      <c r="AP140" s="17">
        <v>3.5950832441135401E-2</v>
      </c>
      <c r="AQ140" s="17"/>
      <c r="AR140" s="17">
        <v>6.7388267604957905E-2</v>
      </c>
      <c r="AS140" s="17">
        <v>0.200267711689644</v>
      </c>
      <c r="AT140" s="17">
        <v>0.323515453505688</v>
      </c>
    </row>
    <row r="141" spans="2:46" x14ac:dyDescent="0.3">
      <c r="B141" t="s">
        <v>142</v>
      </c>
      <c r="C141" s="17">
        <v>7.0997209498922506E-2</v>
      </c>
      <c r="D141" s="17">
        <v>8.9279608782849199E-2</v>
      </c>
      <c r="E141" s="17">
        <v>5.3320213206461901E-2</v>
      </c>
      <c r="F141" s="17"/>
      <c r="G141" s="17">
        <v>4.8970551212539397E-2</v>
      </c>
      <c r="H141" s="17">
        <v>6.3061567985106495E-2</v>
      </c>
      <c r="I141" s="17">
        <v>4.4787290630909603E-2</v>
      </c>
      <c r="J141" s="17">
        <v>7.0806810696348796E-2</v>
      </c>
      <c r="K141" s="17">
        <v>7.6129176085889497E-2</v>
      </c>
      <c r="L141" s="17">
        <v>0.11019283339536599</v>
      </c>
      <c r="M141" s="17"/>
      <c r="N141" s="17">
        <v>9.1288007047006098E-2</v>
      </c>
      <c r="O141" s="17">
        <v>7.5789359309274607E-2</v>
      </c>
      <c r="P141" s="17">
        <v>5.7849754279662498E-2</v>
      </c>
      <c r="Q141" s="17">
        <v>5.6554937554660498E-2</v>
      </c>
      <c r="R141" s="17"/>
      <c r="S141" s="17">
        <v>0.101139780752506</v>
      </c>
      <c r="T141" s="17">
        <v>8.5401458922936505E-2</v>
      </c>
      <c r="U141" s="17">
        <v>6.96591947859381E-2</v>
      </c>
      <c r="V141" s="17">
        <v>6.4865139598141094E-2</v>
      </c>
      <c r="W141" s="17">
        <v>9.2551846034350294E-2</v>
      </c>
      <c r="X141" s="17">
        <v>2.92553148501799E-2</v>
      </c>
      <c r="Y141" s="17">
        <v>6.9703595400301105E-2</v>
      </c>
      <c r="Z141" s="17">
        <v>0.10900121165014801</v>
      </c>
      <c r="AA141" s="17">
        <v>4.3637506357804001E-2</v>
      </c>
      <c r="AB141" s="17">
        <v>6.2988446673473406E-2</v>
      </c>
      <c r="AC141" s="17">
        <v>4.7807480002669697E-2</v>
      </c>
      <c r="AD141" s="17">
        <v>8.0830795272104405E-2</v>
      </c>
      <c r="AE141" s="17"/>
      <c r="AF141" s="17">
        <v>1.8771612428886499E-2</v>
      </c>
      <c r="AG141" s="17">
        <v>5.8562800254824701E-2</v>
      </c>
      <c r="AH141" s="17">
        <v>0.14274533176635501</v>
      </c>
      <c r="AI141" s="17">
        <v>0.117066673830573</v>
      </c>
      <c r="AJ141" s="17">
        <v>6.9578850971818998E-2</v>
      </c>
      <c r="AK141" s="17"/>
      <c r="AL141" s="17">
        <v>8.8609694467081307E-2</v>
      </c>
      <c r="AM141" s="17">
        <v>0.123174503788045</v>
      </c>
      <c r="AN141" s="17">
        <v>7.0815814272412195E-2</v>
      </c>
      <c r="AO141" s="17">
        <v>7.5124599540717499E-2</v>
      </c>
      <c r="AP141" s="17">
        <v>2.1724528675731301E-2</v>
      </c>
      <c r="AQ141" s="17"/>
      <c r="AR141" s="17">
        <v>4.4672359470865702E-2</v>
      </c>
      <c r="AS141" s="17">
        <v>0.109132450919825</v>
      </c>
      <c r="AT141" s="17">
        <v>0.10046919641735701</v>
      </c>
    </row>
    <row r="142" spans="2:46" x14ac:dyDescent="0.3">
      <c r="B142" t="s">
        <v>143</v>
      </c>
      <c r="C142" s="17">
        <v>5.7609698540468497E-2</v>
      </c>
      <c r="D142" s="17">
        <v>7.9606612024474901E-2</v>
      </c>
      <c r="E142" s="17">
        <v>3.6258916591817902E-2</v>
      </c>
      <c r="F142" s="17"/>
      <c r="G142" s="17">
        <v>5.9458280217106002E-2</v>
      </c>
      <c r="H142" s="17">
        <v>5.1976780143638303E-2</v>
      </c>
      <c r="I142" s="17">
        <v>6.3755561913993203E-2</v>
      </c>
      <c r="J142" s="17">
        <v>4.1689465651595002E-2</v>
      </c>
      <c r="K142" s="17">
        <v>5.9936145373951998E-2</v>
      </c>
      <c r="L142" s="17">
        <v>6.73248803884995E-2</v>
      </c>
      <c r="M142" s="17"/>
      <c r="N142" s="17">
        <v>7.6205937211115696E-2</v>
      </c>
      <c r="O142" s="17">
        <v>6.6534313724666699E-2</v>
      </c>
      <c r="P142" s="17">
        <v>4.78328204335767E-2</v>
      </c>
      <c r="Q142" s="17">
        <v>3.758374595998E-2</v>
      </c>
      <c r="R142" s="17"/>
      <c r="S142" s="17">
        <v>6.3561958276451697E-2</v>
      </c>
      <c r="T142" s="17">
        <v>4.8315227853908502E-2</v>
      </c>
      <c r="U142" s="17">
        <v>5.1587414082132299E-2</v>
      </c>
      <c r="V142" s="17">
        <v>5.2447079683759501E-2</v>
      </c>
      <c r="W142" s="17">
        <v>4.8423484857931701E-2</v>
      </c>
      <c r="X142" s="17">
        <v>7.0886366018562005E-2</v>
      </c>
      <c r="Y142" s="17">
        <v>8.42627083182408E-2</v>
      </c>
      <c r="Z142" s="17">
        <v>4.70423457487514E-2</v>
      </c>
      <c r="AA142" s="17">
        <v>8.0832694162114693E-2</v>
      </c>
      <c r="AB142" s="17">
        <v>4.5802317286599697E-2</v>
      </c>
      <c r="AC142" s="17">
        <v>2.5154948206779101E-2</v>
      </c>
      <c r="AD142" s="17">
        <v>3.062398525961E-2</v>
      </c>
      <c r="AE142" s="17"/>
      <c r="AF142" s="17">
        <v>2.2877349616507298E-2</v>
      </c>
      <c r="AG142" s="17">
        <v>6.9513066596685297E-2</v>
      </c>
      <c r="AH142" s="17">
        <v>3.6189569188385701E-2</v>
      </c>
      <c r="AI142" s="17">
        <v>5.9555875210507703E-2</v>
      </c>
      <c r="AJ142" s="17">
        <v>0.109196183457843</v>
      </c>
      <c r="AK142" s="17"/>
      <c r="AL142" s="17">
        <v>7.1723925920922596E-2</v>
      </c>
      <c r="AM142" s="17">
        <v>4.4220959469779497E-2</v>
      </c>
      <c r="AN142" s="17">
        <v>8.2283625879976494E-2</v>
      </c>
      <c r="AO142" s="17">
        <v>7.39344473191417E-2</v>
      </c>
      <c r="AP142" s="17">
        <v>4.2990216457171597E-2</v>
      </c>
      <c r="AQ142" s="17"/>
      <c r="AR142" s="17">
        <v>4.61089473487023E-2</v>
      </c>
      <c r="AS142" s="17">
        <v>6.8786323953603304E-2</v>
      </c>
      <c r="AT142" s="17">
        <v>7.2058634612194195E-2</v>
      </c>
    </row>
    <row r="143" spans="2:46" x14ac:dyDescent="0.3">
      <c r="B143" t="s">
        <v>144</v>
      </c>
      <c r="C143" s="17">
        <v>1.6522900300685199E-2</v>
      </c>
      <c r="D143" s="17">
        <v>2.00510886657622E-2</v>
      </c>
      <c r="E143" s="17">
        <v>1.3119891267987099E-2</v>
      </c>
      <c r="F143" s="17"/>
      <c r="G143" s="17">
        <v>7.2796318127865602E-3</v>
      </c>
      <c r="H143" s="17">
        <v>2.50306481844654E-2</v>
      </c>
      <c r="I143" s="17">
        <v>2.5487974452258798E-3</v>
      </c>
      <c r="J143" s="17">
        <v>1.1307187157158401E-2</v>
      </c>
      <c r="K143" s="17">
        <v>8.1371331827180399E-3</v>
      </c>
      <c r="L143" s="17">
        <v>3.7031260790177198E-2</v>
      </c>
      <c r="M143" s="17"/>
      <c r="N143" s="17">
        <v>2.56334468460187E-2</v>
      </c>
      <c r="O143" s="17">
        <v>6.7220770281598797E-3</v>
      </c>
      <c r="P143" s="17">
        <v>2.5535445049739099E-2</v>
      </c>
      <c r="Q143" s="17">
        <v>9.1564230326207294E-3</v>
      </c>
      <c r="R143" s="17"/>
      <c r="S143" s="17">
        <v>2.24864968175848E-2</v>
      </c>
      <c r="T143" s="17">
        <v>4.5649427437777302E-3</v>
      </c>
      <c r="U143" s="17">
        <v>1.9402582317814901E-2</v>
      </c>
      <c r="V143" s="17">
        <v>1.34311867105647E-2</v>
      </c>
      <c r="W143" s="17">
        <v>1.92755136388293E-2</v>
      </c>
      <c r="X143" s="17">
        <v>7.6758017801460904E-3</v>
      </c>
      <c r="Y143" s="17">
        <v>1.18909871908657E-2</v>
      </c>
      <c r="Z143" s="17">
        <v>0</v>
      </c>
      <c r="AA143" s="17">
        <v>3.3857185451190798E-2</v>
      </c>
      <c r="AB143" s="17">
        <v>1.54689398920832E-2</v>
      </c>
      <c r="AC143" s="17">
        <v>1.51327241736077E-2</v>
      </c>
      <c r="AD143" s="17">
        <v>3.8464818159468402E-2</v>
      </c>
      <c r="AE143" s="17"/>
      <c r="AF143" s="17">
        <v>2.30004623281224E-2</v>
      </c>
      <c r="AG143" s="17">
        <v>1.45470351934708E-2</v>
      </c>
      <c r="AH143" s="17">
        <v>1.8784313727585301E-2</v>
      </c>
      <c r="AI143" s="17">
        <v>1.6528833115382099E-2</v>
      </c>
      <c r="AJ143" s="17">
        <v>4.9327251068299501E-2</v>
      </c>
      <c r="AK143" s="17"/>
      <c r="AL143" s="17">
        <v>2.6707593544863999E-2</v>
      </c>
      <c r="AM143" s="17">
        <v>1.9115161261998199E-2</v>
      </c>
      <c r="AN143" s="17">
        <v>6.5140180230613097E-3</v>
      </c>
      <c r="AO143" s="17">
        <v>2.47388494896408E-2</v>
      </c>
      <c r="AP143" s="17">
        <v>1.6348906616173501E-2</v>
      </c>
      <c r="AQ143" s="17"/>
      <c r="AR143" s="17">
        <v>1.03806708365985E-2</v>
      </c>
      <c r="AS143" s="17">
        <v>2.4180719235397299E-2</v>
      </c>
      <c r="AT143" s="17">
        <v>2.7557224753692499E-2</v>
      </c>
    </row>
    <row r="144" spans="2:46" x14ac:dyDescent="0.3">
      <c r="B144" t="s">
        <v>145</v>
      </c>
      <c r="C144" s="17">
        <v>2.1650102179210699E-2</v>
      </c>
      <c r="D144" s="17">
        <v>3.2435260337922801E-2</v>
      </c>
      <c r="E144" s="17">
        <v>1.0167153600777201E-2</v>
      </c>
      <c r="F144" s="17"/>
      <c r="G144" s="17">
        <v>2.01323922956901E-2</v>
      </c>
      <c r="H144" s="17">
        <v>1.8787271767907499E-2</v>
      </c>
      <c r="I144" s="17">
        <v>1.4516344204056101E-2</v>
      </c>
      <c r="J144" s="17">
        <v>1.4151114922859901E-2</v>
      </c>
      <c r="K144" s="17">
        <v>3.5116980781710799E-2</v>
      </c>
      <c r="L144" s="17">
        <v>2.78473692484488E-2</v>
      </c>
      <c r="M144" s="17"/>
      <c r="N144" s="17">
        <v>2.21669960341697E-2</v>
      </c>
      <c r="O144" s="17">
        <v>2.25940249821526E-2</v>
      </c>
      <c r="P144" s="17">
        <v>2.2689668295078898E-2</v>
      </c>
      <c r="Q144" s="17">
        <v>1.77859139517774E-2</v>
      </c>
      <c r="R144" s="17"/>
      <c r="S144" s="17">
        <v>3.4225709154095903E-2</v>
      </c>
      <c r="T144" s="17">
        <v>2.6162745817772899E-2</v>
      </c>
      <c r="U144" s="17">
        <v>2.3396416915489E-2</v>
      </c>
      <c r="V144" s="17">
        <v>1.6118904075818501E-2</v>
      </c>
      <c r="W144" s="17">
        <v>1.8892966626501299E-2</v>
      </c>
      <c r="X144" s="17">
        <v>2.57237655126582E-2</v>
      </c>
      <c r="Y144" s="17">
        <v>1.29610632179353E-2</v>
      </c>
      <c r="Z144" s="17">
        <v>0</v>
      </c>
      <c r="AA144" s="17">
        <v>1.71253430663958E-2</v>
      </c>
      <c r="AB144" s="17">
        <v>1.9519697736541702E-2</v>
      </c>
      <c r="AC144" s="17">
        <v>1.8678284897808501E-2</v>
      </c>
      <c r="AD144" s="17">
        <v>2.9388904588699499E-2</v>
      </c>
      <c r="AE144" s="17"/>
      <c r="AF144" s="17">
        <v>1.0143007089720499E-2</v>
      </c>
      <c r="AG144" s="17">
        <v>1.9602929165531999E-2</v>
      </c>
      <c r="AH144" s="17">
        <v>6.2023304804950101E-2</v>
      </c>
      <c r="AI144" s="17">
        <v>1.3806529490933901E-2</v>
      </c>
      <c r="AJ144" s="17">
        <v>1.09919021095533E-2</v>
      </c>
      <c r="AK144" s="17"/>
      <c r="AL144" s="17">
        <v>1.04070928602883E-2</v>
      </c>
      <c r="AM144" s="17">
        <v>4.1690947413712903E-2</v>
      </c>
      <c r="AN144" s="17">
        <v>2.0595643159863099E-2</v>
      </c>
      <c r="AO144" s="17">
        <v>1.09370781982222E-2</v>
      </c>
      <c r="AP144" s="17">
        <v>7.2097279329151496E-3</v>
      </c>
      <c r="AQ144" s="17"/>
      <c r="AR144" s="17">
        <v>1.9400465379304101E-2</v>
      </c>
      <c r="AS144" s="17">
        <v>2.9864255348686398E-2</v>
      </c>
      <c r="AT144" s="17">
        <v>1.78436309358776E-2</v>
      </c>
    </row>
    <row r="145" spans="2:46" x14ac:dyDescent="0.3">
      <c r="B145" t="s">
        <v>146</v>
      </c>
      <c r="C145" s="17">
        <v>2.6559715228787702E-2</v>
      </c>
      <c r="D145" s="17">
        <v>2.7844799752365399E-2</v>
      </c>
      <c r="E145" s="17">
        <v>2.5380990695020599E-2</v>
      </c>
      <c r="F145" s="17"/>
      <c r="G145" s="17">
        <v>2.5560799109979101E-2</v>
      </c>
      <c r="H145" s="17">
        <v>2.21238167073841E-2</v>
      </c>
      <c r="I145" s="17">
        <v>3.6309368723442099E-2</v>
      </c>
      <c r="J145" s="17">
        <v>3.0602485179965201E-2</v>
      </c>
      <c r="K145" s="17">
        <v>2.6285781902586101E-2</v>
      </c>
      <c r="L145" s="17">
        <v>1.97810396759074E-2</v>
      </c>
      <c r="M145" s="17"/>
      <c r="N145" s="17">
        <v>1.53714665061832E-2</v>
      </c>
      <c r="O145" s="17">
        <v>2.19183535653786E-2</v>
      </c>
      <c r="P145" s="17">
        <v>2.9141949196049E-2</v>
      </c>
      <c r="Q145" s="17">
        <v>4.1483191518380702E-2</v>
      </c>
      <c r="R145" s="17"/>
      <c r="S145" s="17">
        <v>3.56195266673104E-2</v>
      </c>
      <c r="T145" s="17">
        <v>1.84933742970185E-2</v>
      </c>
      <c r="U145" s="17">
        <v>2.2972644521750199E-2</v>
      </c>
      <c r="V145" s="17">
        <v>1.7047872089889501E-2</v>
      </c>
      <c r="W145" s="17">
        <v>2.6451473437370799E-2</v>
      </c>
      <c r="X145" s="17">
        <v>2.0888104173187299E-2</v>
      </c>
      <c r="Y145" s="17">
        <v>5.1088765530936601E-2</v>
      </c>
      <c r="Z145" s="17">
        <v>4.0959131687700698E-2</v>
      </c>
      <c r="AA145" s="17">
        <v>3.44907815132054E-2</v>
      </c>
      <c r="AB145" s="17">
        <v>1.1231141986908499E-2</v>
      </c>
      <c r="AC145" s="17">
        <v>2.2315045731007E-2</v>
      </c>
      <c r="AD145" s="17">
        <v>1.3912431875096699E-2</v>
      </c>
      <c r="AE145" s="17"/>
      <c r="AF145" s="17">
        <v>2.75737875841435E-2</v>
      </c>
      <c r="AG145" s="17">
        <v>2.64748494996307E-2</v>
      </c>
      <c r="AH145" s="17">
        <v>3.7365818864443401E-2</v>
      </c>
      <c r="AI145" s="17">
        <v>2.8134020466402E-2</v>
      </c>
      <c r="AJ145" s="17">
        <v>2.4947866081332301E-2</v>
      </c>
      <c r="AK145" s="17"/>
      <c r="AL145" s="17">
        <v>2.2667233924218301E-2</v>
      </c>
      <c r="AM145" s="17">
        <v>4.52588095135101E-2</v>
      </c>
      <c r="AN145" s="17">
        <v>1.8234565176110499E-2</v>
      </c>
      <c r="AO145" s="17">
        <v>2.27033549818919E-2</v>
      </c>
      <c r="AP145" s="17">
        <v>3.1958278154180099E-2</v>
      </c>
      <c r="AQ145" s="17"/>
      <c r="AR145" s="17">
        <v>2.17785252613211E-2</v>
      </c>
      <c r="AS145" s="17">
        <v>4.2579997681123402E-2</v>
      </c>
      <c r="AT145" s="17">
        <v>1.7365862138439998E-2</v>
      </c>
    </row>
    <row r="146" spans="2:46" x14ac:dyDescent="0.3">
      <c r="B146" t="s">
        <v>147</v>
      </c>
      <c r="C146" s="17">
        <v>1.0795652850629899E-2</v>
      </c>
      <c r="D146" s="17">
        <v>1.1822377333984601E-2</v>
      </c>
      <c r="E146" s="17">
        <v>9.8230680806026E-3</v>
      </c>
      <c r="F146" s="17"/>
      <c r="G146" s="17">
        <v>3.0922108687398302E-2</v>
      </c>
      <c r="H146" s="17">
        <v>2.3237239059736101E-2</v>
      </c>
      <c r="I146" s="17">
        <v>9.7512892181103993E-3</v>
      </c>
      <c r="J146" s="17">
        <v>5.1164662579721003E-3</v>
      </c>
      <c r="K146" s="17">
        <v>0</v>
      </c>
      <c r="L146" s="17">
        <v>0</v>
      </c>
      <c r="M146" s="17"/>
      <c r="N146" s="17">
        <v>2.04187252583563E-2</v>
      </c>
      <c r="O146" s="17">
        <v>7.7065137155642102E-3</v>
      </c>
      <c r="P146" s="17">
        <v>4.5754135050473897E-3</v>
      </c>
      <c r="Q146" s="17">
        <v>9.2244552117752305E-3</v>
      </c>
      <c r="R146" s="17"/>
      <c r="S146" s="17">
        <v>1.1866178936961199E-2</v>
      </c>
      <c r="T146" s="17">
        <v>0</v>
      </c>
      <c r="U146" s="17">
        <v>0</v>
      </c>
      <c r="V146" s="17">
        <v>1.1780471070115201E-2</v>
      </c>
      <c r="W146" s="17">
        <v>1.1327348811656399E-2</v>
      </c>
      <c r="X146" s="17">
        <v>2.7447238150773299E-2</v>
      </c>
      <c r="Y146" s="17">
        <v>2.93669403728112E-2</v>
      </c>
      <c r="Z146" s="17">
        <v>0</v>
      </c>
      <c r="AA146" s="17">
        <v>5.3480582512559199E-3</v>
      </c>
      <c r="AB146" s="17">
        <v>2.0751696175140201E-2</v>
      </c>
      <c r="AC146" s="17">
        <v>0</v>
      </c>
      <c r="AD146" s="17">
        <v>0</v>
      </c>
      <c r="AE146" s="17"/>
      <c r="AF146" s="17">
        <v>2.68010943748032E-2</v>
      </c>
      <c r="AG146" s="17">
        <v>1.6983972167786101E-2</v>
      </c>
      <c r="AH146" s="17">
        <v>1.3256926049693999E-2</v>
      </c>
      <c r="AI146" s="17">
        <v>0</v>
      </c>
      <c r="AJ146" s="17">
        <v>0</v>
      </c>
      <c r="AK146" s="17"/>
      <c r="AL146" s="17">
        <v>8.9494578610230698E-3</v>
      </c>
      <c r="AM146" s="17">
        <v>1.3435176608071499E-2</v>
      </c>
      <c r="AN146" s="17">
        <v>2.4482506734826201E-2</v>
      </c>
      <c r="AO146" s="17">
        <v>0</v>
      </c>
      <c r="AP146" s="17">
        <v>2.0598058982066E-2</v>
      </c>
      <c r="AQ146" s="17"/>
      <c r="AR146" s="17">
        <v>7.2529117593699999E-3</v>
      </c>
      <c r="AS146" s="17">
        <v>1.63021612889237E-2</v>
      </c>
      <c r="AT146" s="17">
        <v>6.8044179824911797E-3</v>
      </c>
    </row>
    <row r="147" spans="2:46" x14ac:dyDescent="0.3">
      <c r="B147" t="s">
        <v>148</v>
      </c>
      <c r="C147" s="17">
        <v>8.3119787411427507E-3</v>
      </c>
      <c r="D147" s="17">
        <v>6.5906230748130398E-3</v>
      </c>
      <c r="E147" s="17">
        <v>1.00206961730435E-2</v>
      </c>
      <c r="F147" s="17"/>
      <c r="G147" s="17">
        <v>1.3212737577736699E-2</v>
      </c>
      <c r="H147" s="17">
        <v>1.37906597989545E-2</v>
      </c>
      <c r="I147" s="17">
        <v>1.6083014187156099E-2</v>
      </c>
      <c r="J147" s="17">
        <v>2.5176166107261002E-3</v>
      </c>
      <c r="K147" s="17">
        <v>6.7766757302782903E-3</v>
      </c>
      <c r="L147" s="17">
        <v>0</v>
      </c>
      <c r="M147" s="17"/>
      <c r="N147" s="17">
        <v>6.6408797321717899E-3</v>
      </c>
      <c r="O147" s="17">
        <v>7.5331312256336803E-3</v>
      </c>
      <c r="P147" s="17">
        <v>1.3903731992690399E-2</v>
      </c>
      <c r="Q147" s="17">
        <v>6.1082990757002301E-3</v>
      </c>
      <c r="R147" s="17"/>
      <c r="S147" s="17">
        <v>8.9108455352313598E-3</v>
      </c>
      <c r="T147" s="17">
        <v>4.2103730550900097E-3</v>
      </c>
      <c r="U147" s="17">
        <v>7.7304540103461097E-3</v>
      </c>
      <c r="V147" s="17">
        <v>0</v>
      </c>
      <c r="W147" s="17">
        <v>6.2684785089432296E-3</v>
      </c>
      <c r="X147" s="17">
        <v>1.6788658850791699E-2</v>
      </c>
      <c r="Y147" s="17">
        <v>1.14941538693197E-2</v>
      </c>
      <c r="Z147" s="17">
        <v>3.2350652774989497E-2</v>
      </c>
      <c r="AA147" s="17">
        <v>1.24847306325716E-2</v>
      </c>
      <c r="AB147" s="17">
        <v>0</v>
      </c>
      <c r="AC147" s="17">
        <v>7.3132044761955103E-3</v>
      </c>
      <c r="AD147" s="17">
        <v>0</v>
      </c>
      <c r="AE147" s="17"/>
      <c r="AF147" s="17">
        <v>0</v>
      </c>
      <c r="AG147" s="17">
        <v>1.79520878527673E-2</v>
      </c>
      <c r="AH147" s="17">
        <v>7.1029548213715696E-3</v>
      </c>
      <c r="AI147" s="17">
        <v>0</v>
      </c>
      <c r="AJ147" s="17">
        <v>0</v>
      </c>
      <c r="AK147" s="17"/>
      <c r="AL147" s="17">
        <v>0</v>
      </c>
      <c r="AM147" s="17">
        <v>3.66190015071191E-3</v>
      </c>
      <c r="AN147" s="17">
        <v>1.9556338205986699E-2</v>
      </c>
      <c r="AO147" s="17">
        <v>1.05101271802833E-2</v>
      </c>
      <c r="AP147" s="17">
        <v>1.9775296384964901E-2</v>
      </c>
      <c r="AQ147" s="17"/>
      <c r="AR147" s="17">
        <v>8.2697455691812995E-3</v>
      </c>
      <c r="AS147" s="17">
        <v>1.39042567663631E-2</v>
      </c>
      <c r="AT147" s="17">
        <v>0</v>
      </c>
    </row>
    <row r="148" spans="2:46" x14ac:dyDescent="0.3">
      <c r="B148" t="s">
        <v>149</v>
      </c>
      <c r="C148" s="17">
        <v>0.35337808724087799</v>
      </c>
      <c r="D148" s="17">
        <v>0.29617172522776503</v>
      </c>
      <c r="E148" s="17">
        <v>0.40842954295666001</v>
      </c>
      <c r="F148" s="17"/>
      <c r="G148" s="17">
        <v>0.32201529589248501</v>
      </c>
      <c r="H148" s="17">
        <v>0.28471267993031002</v>
      </c>
      <c r="I148" s="17">
        <v>0.37085622526469902</v>
      </c>
      <c r="J148" s="17">
        <v>0.44316825418391198</v>
      </c>
      <c r="K148" s="17">
        <v>0.37466953342446901</v>
      </c>
      <c r="L148" s="17">
        <v>0.32854716520660698</v>
      </c>
      <c r="M148" s="17"/>
      <c r="N148" s="17">
        <v>0.30332946186913201</v>
      </c>
      <c r="O148" s="17">
        <v>0.35297975618383198</v>
      </c>
      <c r="P148" s="17">
        <v>0.35844353920203598</v>
      </c>
      <c r="Q148" s="17">
        <v>0.407502073327352</v>
      </c>
      <c r="R148" s="17"/>
      <c r="S148" s="17">
        <v>0.25898241962517898</v>
      </c>
      <c r="T148" s="17">
        <v>0.38421917124357002</v>
      </c>
      <c r="U148" s="17">
        <v>0.31468539389229899</v>
      </c>
      <c r="V148" s="17">
        <v>0.35019871666173502</v>
      </c>
      <c r="W148" s="17">
        <v>0.329980124825001</v>
      </c>
      <c r="X148" s="17">
        <v>0.33658698004492998</v>
      </c>
      <c r="Y148" s="17">
        <v>0.31136823315128997</v>
      </c>
      <c r="Z148" s="17">
        <v>0.44758351829209497</v>
      </c>
      <c r="AA148" s="17">
        <v>0.37298073206343801</v>
      </c>
      <c r="AB148" s="17">
        <v>0.42561541445637002</v>
      </c>
      <c r="AC148" s="17">
        <v>0.43503128203837399</v>
      </c>
      <c r="AD148" s="17">
        <v>0.44144773739479398</v>
      </c>
      <c r="AE148" s="17"/>
      <c r="AF148" s="17">
        <v>0.54556777561407799</v>
      </c>
      <c r="AG148" s="17">
        <v>0.41863838969949702</v>
      </c>
      <c r="AH148" s="17">
        <v>0.28688349767464399</v>
      </c>
      <c r="AI148" s="17">
        <v>9.3135400585464406E-2</v>
      </c>
      <c r="AJ148" s="17">
        <v>0.34501136367808199</v>
      </c>
      <c r="AK148" s="17"/>
      <c r="AL148" s="17">
        <v>0.40542102091225801</v>
      </c>
      <c r="AM148" s="17">
        <v>0.28972942597266099</v>
      </c>
      <c r="AN148" s="17">
        <v>0.38642189663768101</v>
      </c>
      <c r="AO148" s="17">
        <v>7.2572179156764602E-2</v>
      </c>
      <c r="AP148" s="17">
        <v>0.61715921975018495</v>
      </c>
      <c r="AQ148" s="17"/>
      <c r="AR148" s="17">
        <v>0.53965051300830802</v>
      </c>
      <c r="AS148" s="17">
        <v>0.23975826430321301</v>
      </c>
      <c r="AT148" s="17">
        <v>5.8905126351567701E-2</v>
      </c>
    </row>
    <row r="149" spans="2:46" x14ac:dyDescent="0.3">
      <c r="B149" t="s">
        <v>79</v>
      </c>
      <c r="C149" s="17">
        <v>0.17286856245496299</v>
      </c>
      <c r="D149" s="17">
        <v>0.12392405574573399</v>
      </c>
      <c r="E149" s="17">
        <v>0.221265956743041</v>
      </c>
      <c r="F149" s="17"/>
      <c r="G149" s="17">
        <v>0.194415955027396</v>
      </c>
      <c r="H149" s="17">
        <v>0.139173279043069</v>
      </c>
      <c r="I149" s="17">
        <v>0.18391317982007399</v>
      </c>
      <c r="J149" s="17">
        <v>0.17985397101991901</v>
      </c>
      <c r="K149" s="17">
        <v>0.16423358008459901</v>
      </c>
      <c r="L149" s="17">
        <v>0.177035980839235</v>
      </c>
      <c r="M149" s="17"/>
      <c r="N149" s="17">
        <v>0.148582793805037</v>
      </c>
      <c r="O149" s="17">
        <v>0.192363542724279</v>
      </c>
      <c r="P149" s="17">
        <v>0.163764332872982</v>
      </c>
      <c r="Q149" s="17">
        <v>0.182583354467385</v>
      </c>
      <c r="R149" s="17"/>
      <c r="S149" s="17">
        <v>0.14162033321140599</v>
      </c>
      <c r="T149" s="17">
        <v>0.19215882748156199</v>
      </c>
      <c r="U149" s="17">
        <v>0.16713661824354301</v>
      </c>
      <c r="V149" s="17">
        <v>0.168700500261564</v>
      </c>
      <c r="W149" s="17">
        <v>0.18112478434755799</v>
      </c>
      <c r="X149" s="17">
        <v>0.17011909449133</v>
      </c>
      <c r="Y149" s="17">
        <v>0.175691605133628</v>
      </c>
      <c r="Z149" s="17">
        <v>0.137958467465434</v>
      </c>
      <c r="AA149" s="17">
        <v>0.17429437029435599</v>
      </c>
      <c r="AB149" s="17">
        <v>0.199354880868228</v>
      </c>
      <c r="AC149" s="17">
        <v>0.19998939266190999</v>
      </c>
      <c r="AD149" s="17">
        <v>0.160826748666688</v>
      </c>
      <c r="AE149" s="17"/>
      <c r="AF149" s="17">
        <v>0.199916855452725</v>
      </c>
      <c r="AG149" s="17">
        <v>0.135621926762996</v>
      </c>
      <c r="AH149" s="17">
        <v>0.115221654704647</v>
      </c>
      <c r="AI149" s="17">
        <v>0.134146643515209</v>
      </c>
      <c r="AJ149" s="17">
        <v>0.20268444672842501</v>
      </c>
      <c r="AK149" s="17"/>
      <c r="AL149" s="17">
        <v>0.19526900745029299</v>
      </c>
      <c r="AM149" s="17">
        <v>0.11812438664870099</v>
      </c>
      <c r="AN149" s="17">
        <v>0.118417228073085</v>
      </c>
      <c r="AO149" s="17">
        <v>0.10924582711056301</v>
      </c>
      <c r="AP149" s="17">
        <v>0.14694721908581701</v>
      </c>
      <c r="AQ149" s="17"/>
      <c r="AR149" s="17">
        <v>0.168817085468908</v>
      </c>
      <c r="AS149" s="17">
        <v>0.14197575263227299</v>
      </c>
      <c r="AT149" s="17">
        <v>0.119482283440009</v>
      </c>
    </row>
    <row r="150" spans="2:46" x14ac:dyDescent="0.3">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row>
    <row r="151" spans="2:46" x14ac:dyDescent="0.3">
      <c r="B151" s="6" t="s">
        <v>155</v>
      </c>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row>
    <row r="152" spans="2:46" x14ac:dyDescent="0.3">
      <c r="B152" s="24" t="s">
        <v>65</v>
      </c>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row>
    <row r="153" spans="2:46" x14ac:dyDescent="0.3">
      <c r="B153" t="s">
        <v>132</v>
      </c>
      <c r="C153" s="17">
        <v>0.117584798513166</v>
      </c>
      <c r="D153" s="17">
        <v>0.124273584548817</v>
      </c>
      <c r="E153" s="17">
        <v>0.111388502936816</v>
      </c>
      <c r="F153" s="17"/>
      <c r="G153" s="17">
        <v>8.6942839955516299E-2</v>
      </c>
      <c r="H153" s="17">
        <v>0.15551887060973699</v>
      </c>
      <c r="I153" s="17">
        <v>0.124254853820766</v>
      </c>
      <c r="J153" s="17">
        <v>0.102809333701865</v>
      </c>
      <c r="K153" s="17">
        <v>0.10262139706069</v>
      </c>
      <c r="L153" s="17">
        <v>0.12378164000801201</v>
      </c>
      <c r="M153" s="17"/>
      <c r="N153" s="17">
        <v>0.120905672404767</v>
      </c>
      <c r="O153" s="17">
        <v>0.10172511787444399</v>
      </c>
      <c r="P153" s="17">
        <v>0.13172465918957199</v>
      </c>
      <c r="Q153" s="17">
        <v>0.119449601441855</v>
      </c>
      <c r="R153" s="17"/>
      <c r="S153" s="17">
        <v>0.15567283465062801</v>
      </c>
      <c r="T153" s="17">
        <v>7.4113011242155205E-2</v>
      </c>
      <c r="U153" s="17">
        <v>0.118956394610286</v>
      </c>
      <c r="V153" s="17">
        <v>0.14631924043981301</v>
      </c>
      <c r="W153" s="17">
        <v>0.144220922694276</v>
      </c>
      <c r="X153" s="17">
        <v>0.13498570719306299</v>
      </c>
      <c r="Y153" s="17">
        <v>0.102586009261914</v>
      </c>
      <c r="Z153" s="17">
        <v>0.110249304456725</v>
      </c>
      <c r="AA153" s="17">
        <v>0.111012866800029</v>
      </c>
      <c r="AB153" s="17">
        <v>7.8527672064550802E-2</v>
      </c>
      <c r="AC153" s="17">
        <v>0.13128823529293501</v>
      </c>
      <c r="AD153" s="17">
        <v>9.1198468318854101E-2</v>
      </c>
      <c r="AE153" s="17"/>
      <c r="AF153" s="17">
        <v>5.3054758359477303E-2</v>
      </c>
      <c r="AG153" s="17">
        <v>7.9074356858658504E-2</v>
      </c>
      <c r="AH153" s="17">
        <v>0.172747369834266</v>
      </c>
      <c r="AI153" s="17">
        <v>0.26434825746624602</v>
      </c>
      <c r="AJ153" s="17">
        <v>7.6287829121082298E-2</v>
      </c>
      <c r="AK153" s="17"/>
      <c r="AL153" s="17">
        <v>6.2039369727390603E-2</v>
      </c>
      <c r="AM153" s="17">
        <v>0.19569320522271999</v>
      </c>
      <c r="AN153" s="17">
        <v>7.6221324521434805E-2</v>
      </c>
      <c r="AO153" s="17">
        <v>0.24837764137806601</v>
      </c>
      <c r="AP153" s="17">
        <v>3.21977675501268E-2</v>
      </c>
      <c r="AQ153" s="17"/>
      <c r="AR153" s="17">
        <v>4.0855984183743803E-2</v>
      </c>
      <c r="AS153" s="17">
        <v>0.168696601196827</v>
      </c>
      <c r="AT153" s="17">
        <v>0.26758979525111198</v>
      </c>
    </row>
    <row r="154" spans="2:46" x14ac:dyDescent="0.3">
      <c r="B154" t="s">
        <v>133</v>
      </c>
      <c r="C154" s="17">
        <v>0.16243117239750701</v>
      </c>
      <c r="D154" s="17">
        <v>0.18509136221624201</v>
      </c>
      <c r="E154" s="17">
        <v>0.140741538923119</v>
      </c>
      <c r="F154" s="17"/>
      <c r="G154" s="17">
        <v>0.208458355695708</v>
      </c>
      <c r="H154" s="17">
        <v>0.21124848091121201</v>
      </c>
      <c r="I154" s="17">
        <v>0.17317725487076999</v>
      </c>
      <c r="J154" s="17">
        <v>0.13123613834147899</v>
      </c>
      <c r="K154" s="17">
        <v>0.14614507877602601</v>
      </c>
      <c r="L154" s="17">
        <v>0.119628334880794</v>
      </c>
      <c r="M154" s="17"/>
      <c r="N154" s="17">
        <v>0.19567453388252201</v>
      </c>
      <c r="O154" s="17">
        <v>0.14505216736291601</v>
      </c>
      <c r="P154" s="17">
        <v>0.18055139662582401</v>
      </c>
      <c r="Q154" s="17">
        <v>0.12667477687769299</v>
      </c>
      <c r="R154" s="17"/>
      <c r="S154" s="17">
        <v>0.19743288911960499</v>
      </c>
      <c r="T154" s="17">
        <v>0.17049817952631999</v>
      </c>
      <c r="U154" s="17">
        <v>0.15535555807290899</v>
      </c>
      <c r="V154" s="17">
        <v>0.18188677938297701</v>
      </c>
      <c r="W154" s="17">
        <v>0.16742800846508099</v>
      </c>
      <c r="X154" s="17">
        <v>0.212953404719324</v>
      </c>
      <c r="Y154" s="17">
        <v>0.17593529753748</v>
      </c>
      <c r="Z154" s="17">
        <v>0.133675237087238</v>
      </c>
      <c r="AA154" s="17">
        <v>0.14859351921500499</v>
      </c>
      <c r="AB154" s="17">
        <v>8.8674646521134701E-2</v>
      </c>
      <c r="AC154" s="17">
        <v>0.13136398612661199</v>
      </c>
      <c r="AD154" s="17">
        <v>8.6844974269268696E-2</v>
      </c>
      <c r="AE154" s="17"/>
      <c r="AF154" s="17">
        <v>0.11066428123008</v>
      </c>
      <c r="AG154" s="17">
        <v>0.16306022995514399</v>
      </c>
      <c r="AH154" s="17">
        <v>0.20105465811006901</v>
      </c>
      <c r="AI154" s="17">
        <v>0.25919377831094698</v>
      </c>
      <c r="AJ154" s="17">
        <v>0.144701211475667</v>
      </c>
      <c r="AK154" s="17"/>
      <c r="AL154" s="17">
        <v>0.12929028720166599</v>
      </c>
      <c r="AM154" s="17">
        <v>0.20890520431083601</v>
      </c>
      <c r="AN154" s="17">
        <v>0.19648688585065399</v>
      </c>
      <c r="AO154" s="17">
        <v>0.236537442704464</v>
      </c>
      <c r="AP154" s="17">
        <v>9.03807820134018E-2</v>
      </c>
      <c r="AQ154" s="17"/>
      <c r="AR154" s="17">
        <v>9.58282863765616E-2</v>
      </c>
      <c r="AS154" s="17">
        <v>0.220919642477268</v>
      </c>
      <c r="AT154" s="17">
        <v>0.25992602299709999</v>
      </c>
    </row>
    <row r="155" spans="2:46" x14ac:dyDescent="0.3">
      <c r="B155" t="s">
        <v>134</v>
      </c>
      <c r="C155" s="17">
        <v>0.27234903151579198</v>
      </c>
      <c r="D155" s="17">
        <v>0.26965426188490299</v>
      </c>
      <c r="E155" s="17">
        <v>0.27490219875268701</v>
      </c>
      <c r="F155" s="17"/>
      <c r="G155" s="17">
        <v>0.23609474224634799</v>
      </c>
      <c r="H155" s="17">
        <v>0.281131107979534</v>
      </c>
      <c r="I155" s="17">
        <v>0.25744022183893001</v>
      </c>
      <c r="J155" s="17">
        <v>0.32687122264049401</v>
      </c>
      <c r="K155" s="17">
        <v>0.30012132073032599</v>
      </c>
      <c r="L155" s="17">
        <v>0.23852161965782101</v>
      </c>
      <c r="M155" s="17"/>
      <c r="N155" s="17">
        <v>0.26200933583708003</v>
      </c>
      <c r="O155" s="17">
        <v>0.27280637382086098</v>
      </c>
      <c r="P155" s="17">
        <v>0.27038323307331802</v>
      </c>
      <c r="Q155" s="17">
        <v>0.286326442338868</v>
      </c>
      <c r="R155" s="17"/>
      <c r="S155" s="17">
        <v>0.26372856902966801</v>
      </c>
      <c r="T155" s="17">
        <v>0.26671919231587998</v>
      </c>
      <c r="U155" s="17">
        <v>0.30892051215820598</v>
      </c>
      <c r="V155" s="17">
        <v>0.25924368785132001</v>
      </c>
      <c r="W155" s="17">
        <v>0.21564602535484201</v>
      </c>
      <c r="X155" s="17">
        <v>0.235123014309331</v>
      </c>
      <c r="Y155" s="17">
        <v>0.31843557678803502</v>
      </c>
      <c r="Z155" s="17">
        <v>0.26417574422951701</v>
      </c>
      <c r="AA155" s="17">
        <v>0.32020913877893398</v>
      </c>
      <c r="AB155" s="17">
        <v>0.270708519735259</v>
      </c>
      <c r="AC155" s="17">
        <v>0.271955704035718</v>
      </c>
      <c r="AD155" s="17">
        <v>0.24087758034755199</v>
      </c>
      <c r="AE155" s="17"/>
      <c r="AF155" s="17">
        <v>0.29972230096323699</v>
      </c>
      <c r="AG155" s="17">
        <v>0.28889307180014301</v>
      </c>
      <c r="AH155" s="17">
        <v>0.25839384266188298</v>
      </c>
      <c r="AI155" s="17">
        <v>0.228986700794334</v>
      </c>
      <c r="AJ155" s="17">
        <v>0.24020300409318601</v>
      </c>
      <c r="AK155" s="17"/>
      <c r="AL155" s="17">
        <v>0.28369136476988299</v>
      </c>
      <c r="AM155" s="17">
        <v>0.25177598201051898</v>
      </c>
      <c r="AN155" s="17">
        <v>0.285798592093779</v>
      </c>
      <c r="AO155" s="17">
        <v>0.23308767535858799</v>
      </c>
      <c r="AP155" s="17">
        <v>0.33703719303278301</v>
      </c>
      <c r="AQ155" s="17"/>
      <c r="AR155" s="17">
        <v>0.31934210040892202</v>
      </c>
      <c r="AS155" s="17">
        <v>0.21903965436053499</v>
      </c>
      <c r="AT155" s="17">
        <v>0.23433227550813601</v>
      </c>
    </row>
    <row r="156" spans="2:46" x14ac:dyDescent="0.3">
      <c r="B156" t="s">
        <v>135</v>
      </c>
      <c r="C156" s="17">
        <v>8.6072690968312895E-2</v>
      </c>
      <c r="D156" s="17">
        <v>9.7531169822117694E-2</v>
      </c>
      <c r="E156" s="17">
        <v>7.3047438216640406E-2</v>
      </c>
      <c r="F156" s="17"/>
      <c r="G156" s="17">
        <v>0.129937235578819</v>
      </c>
      <c r="H156" s="17">
        <v>9.1328378415982306E-2</v>
      </c>
      <c r="I156" s="17">
        <v>8.7369662808481893E-2</v>
      </c>
      <c r="J156" s="17">
        <v>6.0001948194823997E-2</v>
      </c>
      <c r="K156" s="17">
        <v>6.8229773813258704E-2</v>
      </c>
      <c r="L156" s="17">
        <v>8.4713389697088706E-2</v>
      </c>
      <c r="M156" s="17"/>
      <c r="N156" s="17">
        <v>9.60911985088823E-2</v>
      </c>
      <c r="O156" s="17">
        <v>9.5349603527088697E-2</v>
      </c>
      <c r="P156" s="17">
        <v>7.5098110215366901E-2</v>
      </c>
      <c r="Q156" s="17">
        <v>7.4543472606215397E-2</v>
      </c>
      <c r="R156" s="17"/>
      <c r="S156" s="17">
        <v>0.10985451347451999</v>
      </c>
      <c r="T156" s="17">
        <v>0.1187014896329</v>
      </c>
      <c r="U156" s="17">
        <v>4.3727165048757198E-2</v>
      </c>
      <c r="V156" s="17">
        <v>7.7369820510754694E-2</v>
      </c>
      <c r="W156" s="17">
        <v>7.4216143685483196E-2</v>
      </c>
      <c r="X156" s="17">
        <v>0.113801853997565</v>
      </c>
      <c r="Y156" s="17">
        <v>7.5161375437462097E-2</v>
      </c>
      <c r="Z156" s="17">
        <v>9.7732912412203193E-2</v>
      </c>
      <c r="AA156" s="17">
        <v>4.3069500136601699E-2</v>
      </c>
      <c r="AB156" s="17">
        <v>9.71572463277601E-2</v>
      </c>
      <c r="AC156" s="17">
        <v>7.7412211412864806E-2</v>
      </c>
      <c r="AD156" s="17">
        <v>6.9737451836898307E-2</v>
      </c>
      <c r="AE156" s="17"/>
      <c r="AF156" s="17">
        <v>6.7790633348443305E-2</v>
      </c>
      <c r="AG156" s="17">
        <v>9.0839462805792207E-2</v>
      </c>
      <c r="AH156" s="17">
        <v>7.8287132204174104E-2</v>
      </c>
      <c r="AI156" s="17">
        <v>0.107592697953327</v>
      </c>
      <c r="AJ156" s="17">
        <v>9.8605027703346101E-2</v>
      </c>
      <c r="AK156" s="17"/>
      <c r="AL156" s="17">
        <v>7.1155420093624897E-2</v>
      </c>
      <c r="AM156" s="17">
        <v>7.5667973224599797E-2</v>
      </c>
      <c r="AN156" s="17">
        <v>0.10283542851138699</v>
      </c>
      <c r="AO156" s="17">
        <v>0.12027710127812601</v>
      </c>
      <c r="AP156" s="17">
        <v>0.107592310128824</v>
      </c>
      <c r="AQ156" s="17"/>
      <c r="AR156" s="17">
        <v>7.0625005289450302E-2</v>
      </c>
      <c r="AS156" s="17">
        <v>0.100536142013572</v>
      </c>
      <c r="AT156" s="17">
        <v>0.10440869025601</v>
      </c>
    </row>
    <row r="157" spans="2:46" x14ac:dyDescent="0.3">
      <c r="B157" t="s">
        <v>136</v>
      </c>
      <c r="C157" s="17">
        <v>0.27010438880002802</v>
      </c>
      <c r="D157" s="17">
        <v>0.27168244524975599</v>
      </c>
      <c r="E157" s="17">
        <v>0.269359476780206</v>
      </c>
      <c r="F157" s="17"/>
      <c r="G157" s="17">
        <v>0.17246196563719501</v>
      </c>
      <c r="H157" s="17">
        <v>0.17278804676169199</v>
      </c>
      <c r="I157" s="17">
        <v>0.237264503190392</v>
      </c>
      <c r="J157" s="17">
        <v>0.28652165743716401</v>
      </c>
      <c r="K157" s="17">
        <v>0.32448449062468698</v>
      </c>
      <c r="L157" s="17">
        <v>0.39113408042572201</v>
      </c>
      <c r="M157" s="17"/>
      <c r="N157" s="17">
        <v>0.26359147437741798</v>
      </c>
      <c r="O157" s="17">
        <v>0.27897275123593701</v>
      </c>
      <c r="P157" s="17">
        <v>0.25650664223347502</v>
      </c>
      <c r="Q157" s="17">
        <v>0.27857818391116501</v>
      </c>
      <c r="R157" s="17"/>
      <c r="S157" s="17">
        <v>0.200373989438247</v>
      </c>
      <c r="T157" s="17">
        <v>0.25634367112421302</v>
      </c>
      <c r="U157" s="17">
        <v>0.25901591925548201</v>
      </c>
      <c r="V157" s="17">
        <v>0.26692996542476399</v>
      </c>
      <c r="W157" s="17">
        <v>0.29372142875571</v>
      </c>
      <c r="X157" s="17">
        <v>0.209359218373974</v>
      </c>
      <c r="Y157" s="17">
        <v>0.26490813259416501</v>
      </c>
      <c r="Z157" s="17">
        <v>0.25787650061858503</v>
      </c>
      <c r="AA157" s="17">
        <v>0.27412462968151202</v>
      </c>
      <c r="AB157" s="17">
        <v>0.39854151293048301</v>
      </c>
      <c r="AC157" s="17">
        <v>0.30144828524012501</v>
      </c>
      <c r="AD157" s="17">
        <v>0.39998152654888097</v>
      </c>
      <c r="AE157" s="17"/>
      <c r="AF157" s="17">
        <v>0.37728818712325501</v>
      </c>
      <c r="AG157" s="17">
        <v>0.32790227579405101</v>
      </c>
      <c r="AH157" s="17">
        <v>0.23284477441597901</v>
      </c>
      <c r="AI157" s="17">
        <v>0.114138707884716</v>
      </c>
      <c r="AJ157" s="17">
        <v>0.38791486129406</v>
      </c>
      <c r="AK157" s="17"/>
      <c r="AL157" s="17">
        <v>0.38353858995240903</v>
      </c>
      <c r="AM157" s="17">
        <v>0.21952780421055901</v>
      </c>
      <c r="AN157" s="17">
        <v>0.29537102122630599</v>
      </c>
      <c r="AO157" s="17">
        <v>0.12807414637588899</v>
      </c>
      <c r="AP157" s="17">
        <v>0.35319001713951698</v>
      </c>
      <c r="AQ157" s="17"/>
      <c r="AR157" s="17">
        <v>0.36361054723269398</v>
      </c>
      <c r="AS157" s="17">
        <v>0.246095802106296</v>
      </c>
      <c r="AT157" s="17">
        <v>0.102605907917468</v>
      </c>
    </row>
    <row r="158" spans="2:46" x14ac:dyDescent="0.3">
      <c r="B158" t="s">
        <v>79</v>
      </c>
      <c r="C158" s="17">
        <v>9.1457917805194702E-2</v>
      </c>
      <c r="D158" s="17">
        <v>5.1767176278162901E-2</v>
      </c>
      <c r="E158" s="17">
        <v>0.130560844390532</v>
      </c>
      <c r="F158" s="17"/>
      <c r="G158" s="17">
        <v>0.16610486088641399</v>
      </c>
      <c r="H158" s="17">
        <v>8.7985115321842E-2</v>
      </c>
      <c r="I158" s="17">
        <v>0.12049350347066</v>
      </c>
      <c r="J158" s="17">
        <v>9.2559699684173893E-2</v>
      </c>
      <c r="K158" s="17">
        <v>5.8397938995012999E-2</v>
      </c>
      <c r="L158" s="17">
        <v>4.2220935330562599E-2</v>
      </c>
      <c r="M158" s="17"/>
      <c r="N158" s="17">
        <v>6.1727784989330403E-2</v>
      </c>
      <c r="O158" s="17">
        <v>0.106093986178754</v>
      </c>
      <c r="P158" s="17">
        <v>8.5735958662443906E-2</v>
      </c>
      <c r="Q158" s="17">
        <v>0.114427522824204</v>
      </c>
      <c r="R158" s="17"/>
      <c r="S158" s="17">
        <v>7.2937204287332594E-2</v>
      </c>
      <c r="T158" s="17">
        <v>0.113624456158533</v>
      </c>
      <c r="U158" s="17">
        <v>0.114024450854358</v>
      </c>
      <c r="V158" s="17">
        <v>6.8250506390370794E-2</v>
      </c>
      <c r="W158" s="17">
        <v>0.104767471044608</v>
      </c>
      <c r="X158" s="17">
        <v>9.3776801406743895E-2</v>
      </c>
      <c r="Y158" s="17">
        <v>6.2973608380943999E-2</v>
      </c>
      <c r="Z158" s="17">
        <v>0.13629030119573199</v>
      </c>
      <c r="AA158" s="17">
        <v>0.102990345387919</v>
      </c>
      <c r="AB158" s="17">
        <v>6.6390402420812303E-2</v>
      </c>
      <c r="AC158" s="17">
        <v>8.6531577891745204E-2</v>
      </c>
      <c r="AD158" s="17">
        <v>0.111359998678546</v>
      </c>
      <c r="AE158" s="17"/>
      <c r="AF158" s="17">
        <v>9.1479838975507793E-2</v>
      </c>
      <c r="AG158" s="17">
        <v>5.0230602786212102E-2</v>
      </c>
      <c r="AH158" s="17">
        <v>5.66722227736291E-2</v>
      </c>
      <c r="AI158" s="17">
        <v>2.5739857590429301E-2</v>
      </c>
      <c r="AJ158" s="17">
        <v>5.2288066312658803E-2</v>
      </c>
      <c r="AK158" s="17"/>
      <c r="AL158" s="17">
        <v>7.0284968255026503E-2</v>
      </c>
      <c r="AM158" s="17">
        <v>4.8429831020766097E-2</v>
      </c>
      <c r="AN158" s="17">
        <v>4.3286747796438402E-2</v>
      </c>
      <c r="AO158" s="17">
        <v>3.3645992904867701E-2</v>
      </c>
      <c r="AP158" s="17">
        <v>7.9601930135346402E-2</v>
      </c>
      <c r="AQ158" s="17"/>
      <c r="AR158" s="17">
        <v>0.109738076508628</v>
      </c>
      <c r="AS158" s="17">
        <v>4.4712157845502198E-2</v>
      </c>
      <c r="AT158" s="17">
        <v>3.1137308070174102E-2</v>
      </c>
    </row>
    <row r="159" spans="2:46" x14ac:dyDescent="0.3">
      <c r="B159" t="s">
        <v>137</v>
      </c>
      <c r="C159" s="17">
        <v>0.28001597091067298</v>
      </c>
      <c r="D159" s="17">
        <v>0.30936494676505999</v>
      </c>
      <c r="E159" s="17">
        <v>0.25213004185993398</v>
      </c>
      <c r="F159" s="17"/>
      <c r="G159" s="17">
        <v>0.29540119565122402</v>
      </c>
      <c r="H159" s="17">
        <v>0.36676735152094903</v>
      </c>
      <c r="I159" s="17">
        <v>0.29743210869153602</v>
      </c>
      <c r="J159" s="17">
        <v>0.234045472043344</v>
      </c>
      <c r="K159" s="17">
        <v>0.24876647583671599</v>
      </c>
      <c r="L159" s="17">
        <v>0.243409974888806</v>
      </c>
      <c r="M159" s="17"/>
      <c r="N159" s="17">
        <v>0.316580206287289</v>
      </c>
      <c r="O159" s="17">
        <v>0.24677728523735901</v>
      </c>
      <c r="P159" s="17">
        <v>0.31227605581539702</v>
      </c>
      <c r="Q159" s="17">
        <v>0.246124378319548</v>
      </c>
      <c r="R159" s="17"/>
      <c r="S159" s="17">
        <v>0.35310572377023303</v>
      </c>
      <c r="T159" s="17">
        <v>0.24461119076847501</v>
      </c>
      <c r="U159" s="17">
        <v>0.27431195268319603</v>
      </c>
      <c r="V159" s="17">
        <v>0.32820601982279002</v>
      </c>
      <c r="W159" s="17">
        <v>0.31164893115935699</v>
      </c>
      <c r="X159" s="17">
        <v>0.34793911191238702</v>
      </c>
      <c r="Y159" s="17">
        <v>0.27852130679939402</v>
      </c>
      <c r="Z159" s="17">
        <v>0.24392454154396301</v>
      </c>
      <c r="AA159" s="17">
        <v>0.259606386015034</v>
      </c>
      <c r="AB159" s="17">
        <v>0.16720231858568599</v>
      </c>
      <c r="AC159" s="17">
        <v>0.26265222141954703</v>
      </c>
      <c r="AD159" s="17">
        <v>0.17804344258812299</v>
      </c>
      <c r="AE159" s="17"/>
      <c r="AF159" s="17">
        <v>0.163719039589558</v>
      </c>
      <c r="AG159" s="17">
        <v>0.24213458681380201</v>
      </c>
      <c r="AH159" s="17">
        <v>0.37380202794433498</v>
      </c>
      <c r="AI159" s="17">
        <v>0.52354203577719305</v>
      </c>
      <c r="AJ159" s="17">
        <v>0.22098904059674901</v>
      </c>
      <c r="AK159" s="17"/>
      <c r="AL159" s="17">
        <v>0.19132965692905701</v>
      </c>
      <c r="AM159" s="17">
        <v>0.40459840953355602</v>
      </c>
      <c r="AN159" s="17">
        <v>0.27270821037208898</v>
      </c>
      <c r="AO159" s="17">
        <v>0.48491508408252898</v>
      </c>
      <c r="AP159" s="17">
        <v>0.122578549563529</v>
      </c>
      <c r="AQ159" s="17"/>
      <c r="AR159" s="17">
        <v>0.13668427056030499</v>
      </c>
      <c r="AS159" s="17">
        <v>0.38961624367409498</v>
      </c>
      <c r="AT159" s="17">
        <v>0.52751581824821203</v>
      </c>
    </row>
    <row r="160" spans="2:46" x14ac:dyDescent="0.3">
      <c r="B160" t="s">
        <v>138</v>
      </c>
      <c r="C160" s="17">
        <v>0.35617707976834101</v>
      </c>
      <c r="D160" s="17">
        <v>0.369213615071874</v>
      </c>
      <c r="E160" s="17">
        <v>0.342406914996846</v>
      </c>
      <c r="F160" s="17"/>
      <c r="G160" s="17">
        <v>0.30239920121601399</v>
      </c>
      <c r="H160" s="17">
        <v>0.26411642517767397</v>
      </c>
      <c r="I160" s="17">
        <v>0.32463416599887401</v>
      </c>
      <c r="J160" s="17">
        <v>0.34652360563198797</v>
      </c>
      <c r="K160" s="17">
        <v>0.39271426443794499</v>
      </c>
      <c r="L160" s="17">
        <v>0.47584747012280998</v>
      </c>
      <c r="M160" s="17"/>
      <c r="N160" s="17">
        <v>0.35968267288630001</v>
      </c>
      <c r="O160" s="17">
        <v>0.374322354763026</v>
      </c>
      <c r="P160" s="17">
        <v>0.33160475244884202</v>
      </c>
      <c r="Q160" s="17">
        <v>0.35312165651737998</v>
      </c>
      <c r="R160" s="17"/>
      <c r="S160" s="17">
        <v>0.31022850291276699</v>
      </c>
      <c r="T160" s="17">
        <v>0.37504516075711303</v>
      </c>
      <c r="U160" s="17">
        <v>0.30274308430424002</v>
      </c>
      <c r="V160" s="17">
        <v>0.34429978593551902</v>
      </c>
      <c r="W160" s="17">
        <v>0.36793757244119302</v>
      </c>
      <c r="X160" s="17">
        <v>0.32316107237153902</v>
      </c>
      <c r="Y160" s="17">
        <v>0.340069508031627</v>
      </c>
      <c r="Z160" s="17">
        <v>0.35560941303078802</v>
      </c>
      <c r="AA160" s="17">
        <v>0.31719412981811301</v>
      </c>
      <c r="AB160" s="17">
        <v>0.49569875925824303</v>
      </c>
      <c r="AC160" s="17">
        <v>0.37886049665298999</v>
      </c>
      <c r="AD160" s="17">
        <v>0.46971897838577897</v>
      </c>
      <c r="AE160" s="17"/>
      <c r="AF160" s="17">
        <v>0.445078820471698</v>
      </c>
      <c r="AG160" s="17">
        <v>0.41874173859984298</v>
      </c>
      <c r="AH160" s="17">
        <v>0.311131906620153</v>
      </c>
      <c r="AI160" s="17">
        <v>0.22173140583804299</v>
      </c>
      <c r="AJ160" s="17">
        <v>0.486519888997406</v>
      </c>
      <c r="AK160" s="17"/>
      <c r="AL160" s="17">
        <v>0.45469401004603399</v>
      </c>
      <c r="AM160" s="17">
        <v>0.29519577743515901</v>
      </c>
      <c r="AN160" s="17">
        <v>0.39820644973769298</v>
      </c>
      <c r="AO160" s="17">
        <v>0.24835124765401501</v>
      </c>
      <c r="AP160" s="17">
        <v>0.46078232726834201</v>
      </c>
      <c r="AQ160" s="17"/>
      <c r="AR160" s="17">
        <v>0.43423555252214402</v>
      </c>
      <c r="AS160" s="17">
        <v>0.34663194411986797</v>
      </c>
      <c r="AT160" s="17">
        <v>0.207014598173478</v>
      </c>
    </row>
    <row r="161" spans="2:46" x14ac:dyDescent="0.3">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row>
    <row r="162" spans="2:46" x14ac:dyDescent="0.3">
      <c r="B162" s="6" t="s">
        <v>156</v>
      </c>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row>
    <row r="163" spans="2:46" x14ac:dyDescent="0.3">
      <c r="B163" s="24" t="s">
        <v>65</v>
      </c>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row>
    <row r="164" spans="2:46" x14ac:dyDescent="0.3">
      <c r="B164" t="s">
        <v>132</v>
      </c>
      <c r="C164" s="17">
        <v>4.3864018909309202E-2</v>
      </c>
      <c r="D164" s="17">
        <v>5.7954358031377599E-2</v>
      </c>
      <c r="E164" s="17">
        <v>3.0208159228412201E-2</v>
      </c>
      <c r="F164" s="17"/>
      <c r="G164" s="17">
        <v>2.1550849166745399E-2</v>
      </c>
      <c r="H164" s="17">
        <v>9.78057573651369E-2</v>
      </c>
      <c r="I164" s="17">
        <v>4.1143407021952703E-2</v>
      </c>
      <c r="J164" s="17">
        <v>3.6463647383017203E-2</v>
      </c>
      <c r="K164" s="17">
        <v>2.3695138583521999E-2</v>
      </c>
      <c r="L164" s="17">
        <v>3.6658674219422503E-2</v>
      </c>
      <c r="M164" s="17"/>
      <c r="N164" s="17">
        <v>8.0745644297383498E-2</v>
      </c>
      <c r="O164" s="17">
        <v>3.8209383450878903E-2</v>
      </c>
      <c r="P164" s="17">
        <v>2.3808018944487301E-2</v>
      </c>
      <c r="Q164" s="17">
        <v>2.8128930934879601E-2</v>
      </c>
      <c r="R164" s="17"/>
      <c r="S164" s="17">
        <v>8.4654354311551105E-2</v>
      </c>
      <c r="T164" s="17">
        <v>4.2304106220781498E-2</v>
      </c>
      <c r="U164" s="17">
        <v>4.1965842410807801E-2</v>
      </c>
      <c r="V164" s="17">
        <v>3.3641085358996799E-2</v>
      </c>
      <c r="W164" s="17">
        <v>3.4039940360512499E-2</v>
      </c>
      <c r="X164" s="17">
        <v>3.7921826384953998E-2</v>
      </c>
      <c r="Y164" s="17">
        <v>2.5569867782980999E-2</v>
      </c>
      <c r="Z164" s="17">
        <v>2.85357484854157E-2</v>
      </c>
      <c r="AA164" s="17">
        <v>3.51010264790418E-2</v>
      </c>
      <c r="AB164" s="17">
        <v>4.57764314045635E-2</v>
      </c>
      <c r="AC164" s="17">
        <v>4.3787772944013897E-2</v>
      </c>
      <c r="AD164" s="17">
        <v>3.20641997791353E-2</v>
      </c>
      <c r="AE164" s="17"/>
      <c r="AF164" s="17">
        <v>9.5624090579394493E-3</v>
      </c>
      <c r="AG164" s="17">
        <v>3.7194527315813498E-2</v>
      </c>
      <c r="AH164" s="17">
        <v>6.6574620627135803E-2</v>
      </c>
      <c r="AI164" s="17">
        <v>8.8376272441939796E-2</v>
      </c>
      <c r="AJ164" s="17">
        <v>3.3650328732924097E-2</v>
      </c>
      <c r="AK164" s="17"/>
      <c r="AL164" s="17">
        <v>3.7798217823452301E-2</v>
      </c>
      <c r="AM164" s="17">
        <v>5.7872289444138199E-2</v>
      </c>
      <c r="AN164" s="17">
        <v>6.1524046493669E-2</v>
      </c>
      <c r="AO164" s="17">
        <v>6.9839262363918297E-2</v>
      </c>
      <c r="AP164" s="17">
        <v>6.79703435885961E-3</v>
      </c>
      <c r="AQ164" s="17"/>
      <c r="AR164" s="17">
        <v>2.0072416376433901E-2</v>
      </c>
      <c r="AS164" s="17">
        <v>7.0029080122009896E-2</v>
      </c>
      <c r="AT164" s="17">
        <v>7.0740014724227904E-2</v>
      </c>
    </row>
    <row r="165" spans="2:46" x14ac:dyDescent="0.3">
      <c r="B165" t="s">
        <v>133</v>
      </c>
      <c r="C165" s="17">
        <v>0.121529731381574</v>
      </c>
      <c r="D165" s="17">
        <v>0.14386231164686</v>
      </c>
      <c r="E165" s="17">
        <v>0.10003962872831999</v>
      </c>
      <c r="F165" s="17"/>
      <c r="G165" s="17">
        <v>0.14241488425723201</v>
      </c>
      <c r="H165" s="17">
        <v>0.192832262620457</v>
      </c>
      <c r="I165" s="17">
        <v>0.110894592760981</v>
      </c>
      <c r="J165" s="17">
        <v>7.0784313252006195E-2</v>
      </c>
      <c r="K165" s="17">
        <v>9.8709929914222005E-2</v>
      </c>
      <c r="L165" s="17">
        <v>0.114905552410783</v>
      </c>
      <c r="M165" s="17"/>
      <c r="N165" s="17">
        <v>0.15413950910919999</v>
      </c>
      <c r="O165" s="17">
        <v>0.13294004277905</v>
      </c>
      <c r="P165" s="17">
        <v>9.6883314430307996E-2</v>
      </c>
      <c r="Q165" s="17">
        <v>9.7648429140672705E-2</v>
      </c>
      <c r="R165" s="17"/>
      <c r="S165" s="17">
        <v>0.20885250314921999</v>
      </c>
      <c r="T165" s="17">
        <v>9.9695181399985303E-2</v>
      </c>
      <c r="U165" s="17">
        <v>0.152071662836714</v>
      </c>
      <c r="V165" s="17">
        <v>0.13269336369531301</v>
      </c>
      <c r="W165" s="17">
        <v>0.10189684935310001</v>
      </c>
      <c r="X165" s="17">
        <v>9.7627954578805201E-2</v>
      </c>
      <c r="Y165" s="17">
        <v>9.6935293869189698E-2</v>
      </c>
      <c r="Z165" s="17">
        <v>0.14838543669688301</v>
      </c>
      <c r="AA165" s="17">
        <v>0.123527979966681</v>
      </c>
      <c r="AB165" s="17">
        <v>6.4018231939648396E-2</v>
      </c>
      <c r="AC165" s="17">
        <v>7.6377988988871201E-2</v>
      </c>
      <c r="AD165" s="17">
        <v>8.1070899389412296E-2</v>
      </c>
      <c r="AE165" s="17"/>
      <c r="AF165" s="17">
        <v>5.9473006817700999E-2</v>
      </c>
      <c r="AG165" s="17">
        <v>0.134715022187675</v>
      </c>
      <c r="AH165" s="17">
        <v>0.14619246893197499</v>
      </c>
      <c r="AI165" s="17">
        <v>0.2040459638988</v>
      </c>
      <c r="AJ165" s="17">
        <v>7.9453981516917099E-2</v>
      </c>
      <c r="AK165" s="17"/>
      <c r="AL165" s="17">
        <v>9.3240514793611395E-2</v>
      </c>
      <c r="AM165" s="17">
        <v>0.129377410302975</v>
      </c>
      <c r="AN165" s="17">
        <v>0.15506609465745599</v>
      </c>
      <c r="AO165" s="17">
        <v>0.22955186756439</v>
      </c>
      <c r="AP165" s="17">
        <v>5.4161659561622902E-2</v>
      </c>
      <c r="AQ165" s="17"/>
      <c r="AR165" s="17">
        <v>6.4527785403293306E-2</v>
      </c>
      <c r="AS165" s="17">
        <v>0.16208194812191701</v>
      </c>
      <c r="AT165" s="17">
        <v>0.23624280275366599</v>
      </c>
    </row>
    <row r="166" spans="2:46" x14ac:dyDescent="0.3">
      <c r="B166" t="s">
        <v>134</v>
      </c>
      <c r="C166" s="17">
        <v>0.410470507164579</v>
      </c>
      <c r="D166" s="17">
        <v>0.426522418072455</v>
      </c>
      <c r="E166" s="17">
        <v>0.39509100307873601</v>
      </c>
      <c r="F166" s="17"/>
      <c r="G166" s="17">
        <v>0.344761269443145</v>
      </c>
      <c r="H166" s="17">
        <v>0.33760240115453599</v>
      </c>
      <c r="I166" s="17">
        <v>0.42027855407680598</v>
      </c>
      <c r="J166" s="17">
        <v>0.46648141139457699</v>
      </c>
      <c r="K166" s="17">
        <v>0.44137538115410102</v>
      </c>
      <c r="L166" s="17">
        <v>0.439180902288972</v>
      </c>
      <c r="M166" s="17"/>
      <c r="N166" s="17">
        <v>0.39550688339614898</v>
      </c>
      <c r="O166" s="17">
        <v>0.42407153722616597</v>
      </c>
      <c r="P166" s="17">
        <v>0.43856017631577399</v>
      </c>
      <c r="Q166" s="17">
        <v>0.39103746264995798</v>
      </c>
      <c r="R166" s="17"/>
      <c r="S166" s="17">
        <v>0.35392957714185302</v>
      </c>
      <c r="T166" s="17">
        <v>0.40130647577608503</v>
      </c>
      <c r="U166" s="17">
        <v>0.35438815080885799</v>
      </c>
      <c r="V166" s="17">
        <v>0.45956485377448902</v>
      </c>
      <c r="W166" s="17">
        <v>0.43389063082736001</v>
      </c>
      <c r="X166" s="17">
        <v>0.45305550247743698</v>
      </c>
      <c r="Y166" s="17">
        <v>0.45799100919171298</v>
      </c>
      <c r="Z166" s="17">
        <v>0.43155483049718502</v>
      </c>
      <c r="AA166" s="17">
        <v>0.38521163826286298</v>
      </c>
      <c r="AB166" s="17">
        <v>0.45112229342197402</v>
      </c>
      <c r="AC166" s="17">
        <v>0.44298986724772199</v>
      </c>
      <c r="AD166" s="17">
        <v>0.294946084730839</v>
      </c>
      <c r="AE166" s="17"/>
      <c r="AF166" s="17">
        <v>0.44317435992039</v>
      </c>
      <c r="AG166" s="17">
        <v>0.38227340449147501</v>
      </c>
      <c r="AH166" s="17">
        <v>0.43645543681041399</v>
      </c>
      <c r="AI166" s="17">
        <v>0.449548295032969</v>
      </c>
      <c r="AJ166" s="17">
        <v>0.47751029882976098</v>
      </c>
      <c r="AK166" s="17"/>
      <c r="AL166" s="17">
        <v>0.45437599490803599</v>
      </c>
      <c r="AM166" s="17">
        <v>0.41855775724697197</v>
      </c>
      <c r="AN166" s="17">
        <v>0.40739430634568502</v>
      </c>
      <c r="AO166" s="17">
        <v>0.45893787005386599</v>
      </c>
      <c r="AP166" s="17">
        <v>0.46409920512062303</v>
      </c>
      <c r="AQ166" s="17"/>
      <c r="AR166" s="17">
        <v>0.41195072708531</v>
      </c>
      <c r="AS166" s="17">
        <v>0.39468348332248998</v>
      </c>
      <c r="AT166" s="17">
        <v>0.46487145756998299</v>
      </c>
    </row>
    <row r="167" spans="2:46" x14ac:dyDescent="0.3">
      <c r="B167" t="s">
        <v>135</v>
      </c>
      <c r="C167" s="17">
        <v>9.3877969035949901E-2</v>
      </c>
      <c r="D167" s="17">
        <v>0.102232589670715</v>
      </c>
      <c r="E167" s="17">
        <v>8.4986657356012907E-2</v>
      </c>
      <c r="F167" s="17"/>
      <c r="G167" s="17">
        <v>0.11863903415162</v>
      </c>
      <c r="H167" s="17">
        <v>9.7511088751771197E-2</v>
      </c>
      <c r="I167" s="17">
        <v>8.2831123889240105E-2</v>
      </c>
      <c r="J167" s="17">
        <v>9.0371709812738205E-2</v>
      </c>
      <c r="K167" s="17">
        <v>9.0766729547192199E-2</v>
      </c>
      <c r="L167" s="17">
        <v>8.8380153937710607E-2</v>
      </c>
      <c r="M167" s="17"/>
      <c r="N167" s="17">
        <v>0.11583326584443</v>
      </c>
      <c r="O167" s="17">
        <v>8.3266075543408105E-2</v>
      </c>
      <c r="P167" s="17">
        <v>9.0741277382243801E-2</v>
      </c>
      <c r="Q167" s="17">
        <v>8.1071084170692101E-2</v>
      </c>
      <c r="R167" s="17"/>
      <c r="S167" s="17">
        <v>0.11360897514047601</v>
      </c>
      <c r="T167" s="17">
        <v>0.108058185898841</v>
      </c>
      <c r="U167" s="17">
        <v>9.87001968176313E-2</v>
      </c>
      <c r="V167" s="17">
        <v>7.1522458077755993E-2</v>
      </c>
      <c r="W167" s="17">
        <v>6.9674695048538904E-2</v>
      </c>
      <c r="X167" s="17">
        <v>8.71416699172083E-2</v>
      </c>
      <c r="Y167" s="17">
        <v>0.106840875252893</v>
      </c>
      <c r="Z167" s="17">
        <v>7.5533919351078005E-2</v>
      </c>
      <c r="AA167" s="17">
        <v>9.1871135260803899E-2</v>
      </c>
      <c r="AB167" s="17">
        <v>8.6109171371260701E-2</v>
      </c>
      <c r="AC167" s="17">
        <v>8.1063375289050596E-2</v>
      </c>
      <c r="AD167" s="17">
        <v>0.113250937250632</v>
      </c>
      <c r="AE167" s="17"/>
      <c r="AF167" s="17">
        <v>8.8996814618805306E-2</v>
      </c>
      <c r="AG167" s="17">
        <v>0.11139989759509999</v>
      </c>
      <c r="AH167" s="17">
        <v>9.4711543642088503E-2</v>
      </c>
      <c r="AI167" s="17">
        <v>0.103937910565171</v>
      </c>
      <c r="AJ167" s="17">
        <v>5.6835852946346202E-2</v>
      </c>
      <c r="AK167" s="17"/>
      <c r="AL167" s="17">
        <v>7.6273208487745797E-2</v>
      </c>
      <c r="AM167" s="17">
        <v>0.108663814192017</v>
      </c>
      <c r="AN167" s="17">
        <v>0.10522049710839</v>
      </c>
      <c r="AO167" s="17">
        <v>9.7020733459112302E-2</v>
      </c>
      <c r="AP167" s="17">
        <v>9.5343142499918099E-2</v>
      </c>
      <c r="AQ167" s="17"/>
      <c r="AR167" s="17">
        <v>8.5528763994831697E-2</v>
      </c>
      <c r="AS167" s="17">
        <v>0.119217575432482</v>
      </c>
      <c r="AT167" s="17">
        <v>9.1393933203185604E-2</v>
      </c>
    </row>
    <row r="168" spans="2:46" x14ac:dyDescent="0.3">
      <c r="B168" t="s">
        <v>136</v>
      </c>
      <c r="C168" s="17">
        <v>0.13714490066803101</v>
      </c>
      <c r="D168" s="17">
        <v>0.15413509219479299</v>
      </c>
      <c r="E168" s="17">
        <v>0.12092784312164501</v>
      </c>
      <c r="F168" s="17"/>
      <c r="G168" s="17">
        <v>0.10490323560516</v>
      </c>
      <c r="H168" s="17">
        <v>9.7967534210643303E-2</v>
      </c>
      <c r="I168" s="17">
        <v>0.112360279691342</v>
      </c>
      <c r="J168" s="17">
        <v>0.135956835259642</v>
      </c>
      <c r="K168" s="17">
        <v>0.18340615137975699</v>
      </c>
      <c r="L168" s="17">
        <v>0.18054630633840399</v>
      </c>
      <c r="M168" s="17"/>
      <c r="N168" s="17">
        <v>0.11243681535946</v>
      </c>
      <c r="O168" s="17">
        <v>0.125462349882805</v>
      </c>
      <c r="P168" s="17">
        <v>0.14345812332636099</v>
      </c>
      <c r="Q168" s="17">
        <v>0.171990361470272</v>
      </c>
      <c r="R168" s="17"/>
      <c r="S168" s="17">
        <v>0.107428367766636</v>
      </c>
      <c r="T168" s="17">
        <v>0.13592164575921201</v>
      </c>
      <c r="U168" s="17">
        <v>0.13059706445486399</v>
      </c>
      <c r="V168" s="17">
        <v>0.12912117888991501</v>
      </c>
      <c r="W168" s="17">
        <v>0.129617025406491</v>
      </c>
      <c r="X168" s="17">
        <v>0.12437591517909</v>
      </c>
      <c r="Y168" s="17">
        <v>9.9125852231505898E-2</v>
      </c>
      <c r="Z168" s="17">
        <v>0.129416908377884</v>
      </c>
      <c r="AA168" s="17">
        <v>0.161831462989144</v>
      </c>
      <c r="AB168" s="17">
        <v>0.19303817436287901</v>
      </c>
      <c r="AC168" s="17">
        <v>0.16500983501695601</v>
      </c>
      <c r="AD168" s="17">
        <v>0.18598491203996301</v>
      </c>
      <c r="AE168" s="17"/>
      <c r="AF168" s="17">
        <v>0.19989164855910399</v>
      </c>
      <c r="AG168" s="17">
        <v>0.171799573141273</v>
      </c>
      <c r="AH168" s="17">
        <v>0.145079789994391</v>
      </c>
      <c r="AI168" s="17">
        <v>4.4976783063397599E-2</v>
      </c>
      <c r="AJ168" s="17">
        <v>0.17648574500348499</v>
      </c>
      <c r="AK168" s="17"/>
      <c r="AL168" s="17">
        <v>0.15768089016594899</v>
      </c>
      <c r="AM168" s="17">
        <v>0.13902412469617001</v>
      </c>
      <c r="AN168" s="17">
        <v>0.160133918067944</v>
      </c>
      <c r="AO168" s="17">
        <v>3.8332116612718202E-2</v>
      </c>
      <c r="AP168" s="17">
        <v>0.191021135848158</v>
      </c>
      <c r="AQ168" s="17"/>
      <c r="AR168" s="17">
        <v>0.194494130047313</v>
      </c>
      <c r="AS168" s="17">
        <v>0.117648218464404</v>
      </c>
      <c r="AT168" s="17">
        <v>3.4447238219875102E-2</v>
      </c>
    </row>
    <row r="169" spans="2:46" x14ac:dyDescent="0.3">
      <c r="B169" t="s">
        <v>79</v>
      </c>
      <c r="C169" s="17">
        <v>0.193112872840557</v>
      </c>
      <c r="D169" s="17">
        <v>0.115293230383799</v>
      </c>
      <c r="E169" s="17">
        <v>0.26874670848687399</v>
      </c>
      <c r="F169" s="17"/>
      <c r="G169" s="17">
        <v>0.26773072737609699</v>
      </c>
      <c r="H169" s="17">
        <v>0.17628095589745499</v>
      </c>
      <c r="I169" s="17">
        <v>0.23249204255967801</v>
      </c>
      <c r="J169" s="17">
        <v>0.19994208289802001</v>
      </c>
      <c r="K169" s="17">
        <v>0.16204666942120499</v>
      </c>
      <c r="L169" s="17">
        <v>0.14032841080470701</v>
      </c>
      <c r="M169" s="17"/>
      <c r="N169" s="17">
        <v>0.14133788199337699</v>
      </c>
      <c r="O169" s="17">
        <v>0.19605061111769201</v>
      </c>
      <c r="P169" s="17">
        <v>0.20654908960082599</v>
      </c>
      <c r="Q169" s="17">
        <v>0.23012373163352601</v>
      </c>
      <c r="R169" s="17"/>
      <c r="S169" s="17">
        <v>0.13152622249026499</v>
      </c>
      <c r="T169" s="17">
        <v>0.212714404945095</v>
      </c>
      <c r="U169" s="17">
        <v>0.222277082671124</v>
      </c>
      <c r="V169" s="17">
        <v>0.17345706020352999</v>
      </c>
      <c r="W169" s="17">
        <v>0.23088085900399699</v>
      </c>
      <c r="X169" s="17">
        <v>0.19987713146250599</v>
      </c>
      <c r="Y169" s="17">
        <v>0.21353710167171699</v>
      </c>
      <c r="Z169" s="17">
        <v>0.18657315659155499</v>
      </c>
      <c r="AA169" s="17">
        <v>0.20245675704146601</v>
      </c>
      <c r="AB169" s="17">
        <v>0.15993569749967501</v>
      </c>
      <c r="AC169" s="17">
        <v>0.190771160513385</v>
      </c>
      <c r="AD169" s="17">
        <v>0.29268296681001899</v>
      </c>
      <c r="AE169" s="17"/>
      <c r="AF169" s="17">
        <v>0.198901761026061</v>
      </c>
      <c r="AG169" s="17">
        <v>0.16261757526866299</v>
      </c>
      <c r="AH169" s="17">
        <v>0.11098613999399499</v>
      </c>
      <c r="AI169" s="17">
        <v>0.109114774997723</v>
      </c>
      <c r="AJ169" s="17">
        <v>0.17606379297056601</v>
      </c>
      <c r="AK169" s="17"/>
      <c r="AL169" s="17">
        <v>0.180631173821206</v>
      </c>
      <c r="AM169" s="17">
        <v>0.146504604117728</v>
      </c>
      <c r="AN169" s="17">
        <v>0.11066113732685599</v>
      </c>
      <c r="AO169" s="17">
        <v>0.10631814994599501</v>
      </c>
      <c r="AP169" s="17">
        <v>0.18857782261081801</v>
      </c>
      <c r="AQ169" s="17"/>
      <c r="AR169" s="17">
        <v>0.22342617709281801</v>
      </c>
      <c r="AS169" s="17">
        <v>0.136339694536696</v>
      </c>
      <c r="AT169" s="17">
        <v>0.102304553529062</v>
      </c>
    </row>
    <row r="170" spans="2:46" x14ac:dyDescent="0.3">
      <c r="B170" t="s">
        <v>137</v>
      </c>
      <c r="C170" s="17">
        <v>0.16539375029088299</v>
      </c>
      <c r="D170" s="17">
        <v>0.201816669678237</v>
      </c>
      <c r="E170" s="17">
        <v>0.130247787956732</v>
      </c>
      <c r="F170" s="17"/>
      <c r="G170" s="17">
        <v>0.16396573342397799</v>
      </c>
      <c r="H170" s="17">
        <v>0.29063801998559402</v>
      </c>
      <c r="I170" s="17">
        <v>0.152037999782933</v>
      </c>
      <c r="J170" s="17">
        <v>0.107247960635023</v>
      </c>
      <c r="K170" s="17">
        <v>0.122405068497744</v>
      </c>
      <c r="L170" s="17">
        <v>0.15156422663020599</v>
      </c>
      <c r="M170" s="17"/>
      <c r="N170" s="17">
        <v>0.234885153406584</v>
      </c>
      <c r="O170" s="17">
        <v>0.17114942622992901</v>
      </c>
      <c r="P170" s="17">
        <v>0.120691333374795</v>
      </c>
      <c r="Q170" s="17">
        <v>0.12577736007555201</v>
      </c>
      <c r="R170" s="17"/>
      <c r="S170" s="17">
        <v>0.29350685746077099</v>
      </c>
      <c r="T170" s="17">
        <v>0.141999287620767</v>
      </c>
      <c r="U170" s="17">
        <v>0.194037505247522</v>
      </c>
      <c r="V170" s="17">
        <v>0.16633444905431</v>
      </c>
      <c r="W170" s="17">
        <v>0.13593678971361201</v>
      </c>
      <c r="X170" s="17">
        <v>0.135549780963759</v>
      </c>
      <c r="Y170" s="17">
        <v>0.122505161652171</v>
      </c>
      <c r="Z170" s="17">
        <v>0.17692118518229899</v>
      </c>
      <c r="AA170" s="17">
        <v>0.158629006445723</v>
      </c>
      <c r="AB170" s="17">
        <v>0.10979466334421201</v>
      </c>
      <c r="AC170" s="17">
        <v>0.120165761932885</v>
      </c>
      <c r="AD170" s="17">
        <v>0.113135099168548</v>
      </c>
      <c r="AE170" s="17"/>
      <c r="AF170" s="17">
        <v>6.9035415875640396E-2</v>
      </c>
      <c r="AG170" s="17">
        <v>0.171909549503489</v>
      </c>
      <c r="AH170" s="17">
        <v>0.21276708955911</v>
      </c>
      <c r="AI170" s="17">
        <v>0.29242223634073899</v>
      </c>
      <c r="AJ170" s="17">
        <v>0.11310431024984099</v>
      </c>
      <c r="AK170" s="17"/>
      <c r="AL170" s="17">
        <v>0.131038732617064</v>
      </c>
      <c r="AM170" s="17">
        <v>0.187249699747114</v>
      </c>
      <c r="AN170" s="17">
        <v>0.21659014115112499</v>
      </c>
      <c r="AO170" s="17">
        <v>0.29939112992830802</v>
      </c>
      <c r="AP170" s="17">
        <v>6.0958693920482497E-2</v>
      </c>
      <c r="AQ170" s="17"/>
      <c r="AR170" s="17">
        <v>8.4600201779727199E-2</v>
      </c>
      <c r="AS170" s="17">
        <v>0.23211102824392699</v>
      </c>
      <c r="AT170" s="17">
        <v>0.30698281747789402</v>
      </c>
    </row>
    <row r="171" spans="2:46" x14ac:dyDescent="0.3">
      <c r="B171" t="s">
        <v>138</v>
      </c>
      <c r="C171" s="17">
        <v>0.231022869703981</v>
      </c>
      <c r="D171" s="17">
        <v>0.25636768186550801</v>
      </c>
      <c r="E171" s="17">
        <v>0.205914500477658</v>
      </c>
      <c r="F171" s="17"/>
      <c r="G171" s="17">
        <v>0.22354226975677999</v>
      </c>
      <c r="H171" s="17">
        <v>0.195478622962415</v>
      </c>
      <c r="I171" s="17">
        <v>0.19519140358058201</v>
      </c>
      <c r="J171" s="17">
        <v>0.22632854507238001</v>
      </c>
      <c r="K171" s="17">
        <v>0.27417288092695002</v>
      </c>
      <c r="L171" s="17">
        <v>0.268926460276115</v>
      </c>
      <c r="M171" s="17"/>
      <c r="N171" s="17">
        <v>0.22827008120389</v>
      </c>
      <c r="O171" s="17">
        <v>0.208728425426213</v>
      </c>
      <c r="P171" s="17">
        <v>0.23419940070860501</v>
      </c>
      <c r="Q171" s="17">
        <v>0.253061445640964</v>
      </c>
      <c r="R171" s="17"/>
      <c r="S171" s="17">
        <v>0.221037342907111</v>
      </c>
      <c r="T171" s="17">
        <v>0.24397983165805301</v>
      </c>
      <c r="U171" s="17">
        <v>0.229297261272496</v>
      </c>
      <c r="V171" s="17">
        <v>0.20064363696767101</v>
      </c>
      <c r="W171" s="17">
        <v>0.19929172045502999</v>
      </c>
      <c r="X171" s="17">
        <v>0.21151758509629801</v>
      </c>
      <c r="Y171" s="17">
        <v>0.20596672748439901</v>
      </c>
      <c r="Z171" s="17">
        <v>0.204950827728962</v>
      </c>
      <c r="AA171" s="17">
        <v>0.25370259824994801</v>
      </c>
      <c r="AB171" s="17">
        <v>0.27914734573413902</v>
      </c>
      <c r="AC171" s="17">
        <v>0.24607321030600701</v>
      </c>
      <c r="AD171" s="17">
        <v>0.29923584929059399</v>
      </c>
      <c r="AE171" s="17"/>
      <c r="AF171" s="17">
        <v>0.28888846317790901</v>
      </c>
      <c r="AG171" s="17">
        <v>0.28319947073637303</v>
      </c>
      <c r="AH171" s="17">
        <v>0.23979133363648</v>
      </c>
      <c r="AI171" s="17">
        <v>0.14891469362856899</v>
      </c>
      <c r="AJ171" s="17">
        <v>0.23332159794983101</v>
      </c>
      <c r="AK171" s="17"/>
      <c r="AL171" s="17">
        <v>0.23395409865369399</v>
      </c>
      <c r="AM171" s="17">
        <v>0.24768793888818699</v>
      </c>
      <c r="AN171" s="17">
        <v>0.26535441517633401</v>
      </c>
      <c r="AO171" s="17">
        <v>0.13535285007183001</v>
      </c>
      <c r="AP171" s="17">
        <v>0.28636427834807598</v>
      </c>
      <c r="AQ171" s="17"/>
      <c r="AR171" s="17">
        <v>0.28002289404214498</v>
      </c>
      <c r="AS171" s="17">
        <v>0.236865793896886</v>
      </c>
      <c r="AT171" s="17">
        <v>0.125841171423061</v>
      </c>
    </row>
    <row r="172" spans="2:46" x14ac:dyDescent="0.3">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row>
    <row r="173" spans="2:46" x14ac:dyDescent="0.3">
      <c r="B173" s="6" t="s">
        <v>157</v>
      </c>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row>
    <row r="174" spans="2:46" x14ac:dyDescent="0.3">
      <c r="B174" s="24" t="s">
        <v>65</v>
      </c>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row>
    <row r="175" spans="2:46" x14ac:dyDescent="0.3">
      <c r="B175" t="s">
        <v>132</v>
      </c>
      <c r="C175" s="17">
        <v>3.7744801291564399E-2</v>
      </c>
      <c r="D175" s="17">
        <v>5.0614706771988698E-2</v>
      </c>
      <c r="E175" s="17">
        <v>2.5264880055942698E-2</v>
      </c>
      <c r="F175" s="17"/>
      <c r="G175" s="17">
        <v>4.4264208103642899E-2</v>
      </c>
      <c r="H175" s="17">
        <v>7.8323079506820895E-2</v>
      </c>
      <c r="I175" s="17">
        <v>3.6337366812654502E-2</v>
      </c>
      <c r="J175" s="17">
        <v>1.32703004779308E-2</v>
      </c>
      <c r="K175" s="17">
        <v>2.4141043069750401E-2</v>
      </c>
      <c r="L175" s="17">
        <v>3.0596515309878999E-2</v>
      </c>
      <c r="M175" s="17"/>
      <c r="N175" s="17">
        <v>5.2550307839927902E-2</v>
      </c>
      <c r="O175" s="17">
        <v>4.0937651661307202E-2</v>
      </c>
      <c r="P175" s="17">
        <v>2.6259381093228E-2</v>
      </c>
      <c r="Q175" s="17">
        <v>2.90162854149012E-2</v>
      </c>
      <c r="R175" s="17"/>
      <c r="S175" s="17">
        <v>9.4012328971399994E-2</v>
      </c>
      <c r="T175" s="17">
        <v>1.7364314224919498E-2</v>
      </c>
      <c r="U175" s="17">
        <v>2.6198178262190099E-2</v>
      </c>
      <c r="V175" s="17">
        <v>3.6946849510384398E-2</v>
      </c>
      <c r="W175" s="17">
        <v>1.3627467355046901E-2</v>
      </c>
      <c r="X175" s="17">
        <v>3.4613213913643602E-2</v>
      </c>
      <c r="Y175" s="17">
        <v>3.5779019266188497E-2</v>
      </c>
      <c r="Z175" s="17">
        <v>4.8003164276502003E-2</v>
      </c>
      <c r="AA175" s="17">
        <v>3.7377275873056802E-2</v>
      </c>
      <c r="AB175" s="17">
        <v>1.7684542595682501E-2</v>
      </c>
      <c r="AC175" s="17">
        <v>3.6055572370326201E-2</v>
      </c>
      <c r="AD175" s="17">
        <v>1.7784070474414101E-2</v>
      </c>
      <c r="AE175" s="17"/>
      <c r="AF175" s="17">
        <v>1.0536714755171799E-2</v>
      </c>
      <c r="AG175" s="17">
        <v>4.2187794410039801E-2</v>
      </c>
      <c r="AH175" s="17">
        <v>2.0252427912116601E-2</v>
      </c>
      <c r="AI175" s="17">
        <v>7.1153652264939998E-2</v>
      </c>
      <c r="AJ175" s="17">
        <v>4.3430144214050503E-2</v>
      </c>
      <c r="AK175" s="17"/>
      <c r="AL175" s="17">
        <v>2.15712448527535E-2</v>
      </c>
      <c r="AM175" s="17">
        <v>2.1272861521090501E-2</v>
      </c>
      <c r="AN175" s="17">
        <v>6.0527110161445102E-2</v>
      </c>
      <c r="AO175" s="17">
        <v>9.2678157900044106E-2</v>
      </c>
      <c r="AP175" s="17">
        <v>4.8610852101873799E-3</v>
      </c>
      <c r="AQ175" s="17"/>
      <c r="AR175" s="17">
        <v>1.6795313440362801E-2</v>
      </c>
      <c r="AS175" s="17">
        <v>4.8997207363261998E-2</v>
      </c>
      <c r="AT175" s="17">
        <v>8.3275437439982197E-2</v>
      </c>
    </row>
    <row r="176" spans="2:46" x14ac:dyDescent="0.3">
      <c r="B176" t="s">
        <v>133</v>
      </c>
      <c r="C176" s="17">
        <v>0.13222497096097799</v>
      </c>
      <c r="D176" s="17">
        <v>0.16221256154692701</v>
      </c>
      <c r="E176" s="17">
        <v>0.103277045937364</v>
      </c>
      <c r="F176" s="17"/>
      <c r="G176" s="17">
        <v>0.131042349464389</v>
      </c>
      <c r="H176" s="17">
        <v>0.21848728874951401</v>
      </c>
      <c r="I176" s="17">
        <v>0.14574335890238399</v>
      </c>
      <c r="J176" s="17">
        <v>0.111166796795395</v>
      </c>
      <c r="K176" s="17">
        <v>8.6860452305309796E-2</v>
      </c>
      <c r="L176" s="17">
        <v>9.9467264837794805E-2</v>
      </c>
      <c r="M176" s="17"/>
      <c r="N176" s="17">
        <v>0.20974810889064399</v>
      </c>
      <c r="O176" s="17">
        <v>0.117283170189417</v>
      </c>
      <c r="P176" s="17">
        <v>0.109182967659783</v>
      </c>
      <c r="Q176" s="17">
        <v>8.6008902960232794E-2</v>
      </c>
      <c r="R176" s="17"/>
      <c r="S176" s="17">
        <v>0.206114501077162</v>
      </c>
      <c r="T176" s="17">
        <v>0.10631079917688201</v>
      </c>
      <c r="U176" s="17">
        <v>0.134985557041955</v>
      </c>
      <c r="V176" s="17">
        <v>0.140710047176314</v>
      </c>
      <c r="W176" s="17">
        <v>0.16688977755898499</v>
      </c>
      <c r="X176" s="17">
        <v>0.14001078810999701</v>
      </c>
      <c r="Y176" s="17">
        <v>9.5326244993812898E-2</v>
      </c>
      <c r="Z176" s="17">
        <v>0.17322778726353999</v>
      </c>
      <c r="AA176" s="17">
        <v>0.118620564273313</v>
      </c>
      <c r="AB176" s="17">
        <v>0.10245693718348201</v>
      </c>
      <c r="AC176" s="17">
        <v>7.3676043614824896E-2</v>
      </c>
      <c r="AD176" s="17">
        <v>4.2559005614922901E-2</v>
      </c>
      <c r="AE176" s="17"/>
      <c r="AF176" s="17">
        <v>2.0102392340087399E-2</v>
      </c>
      <c r="AG176" s="17">
        <v>0.145255950212761</v>
      </c>
      <c r="AH176" s="17">
        <v>0.129845428653346</v>
      </c>
      <c r="AI176" s="17">
        <v>0.216757972296373</v>
      </c>
      <c r="AJ176" s="17">
        <v>0.16572206045582999</v>
      </c>
      <c r="AK176" s="17"/>
      <c r="AL176" s="17">
        <v>0.146905299100486</v>
      </c>
      <c r="AM176" s="17">
        <v>0.123245856679078</v>
      </c>
      <c r="AN176" s="17">
        <v>0.16469293179220201</v>
      </c>
      <c r="AO176" s="17">
        <v>0.23949268860949799</v>
      </c>
      <c r="AP176" s="17">
        <v>4.9271117068788298E-2</v>
      </c>
      <c r="AQ176" s="17"/>
      <c r="AR176" s="17">
        <v>7.1357162346625105E-2</v>
      </c>
      <c r="AS176" s="17">
        <v>0.15613387176972701</v>
      </c>
      <c r="AT176" s="17">
        <v>0.26438818335202902</v>
      </c>
    </row>
    <row r="177" spans="2:46" x14ac:dyDescent="0.3">
      <c r="B177" t="s">
        <v>134</v>
      </c>
      <c r="C177" s="17">
        <v>0.41468216522595702</v>
      </c>
      <c r="D177" s="17">
        <v>0.42165421971806</v>
      </c>
      <c r="E177" s="17">
        <v>0.40819861272044</v>
      </c>
      <c r="F177" s="17"/>
      <c r="G177" s="17">
        <v>0.32281321317662598</v>
      </c>
      <c r="H177" s="17">
        <v>0.34927894917151803</v>
      </c>
      <c r="I177" s="17">
        <v>0.41260396556735501</v>
      </c>
      <c r="J177" s="17">
        <v>0.43111412203222399</v>
      </c>
      <c r="K177" s="17">
        <v>0.48401453975375602</v>
      </c>
      <c r="L177" s="17">
        <v>0.47077685079987203</v>
      </c>
      <c r="M177" s="17"/>
      <c r="N177" s="17">
        <v>0.39429955969799801</v>
      </c>
      <c r="O177" s="17">
        <v>0.44671745802849899</v>
      </c>
      <c r="P177" s="17">
        <v>0.42125419048444002</v>
      </c>
      <c r="Q177" s="17">
        <v>0.39902720772212202</v>
      </c>
      <c r="R177" s="17"/>
      <c r="S177" s="17">
        <v>0.33139480796458298</v>
      </c>
      <c r="T177" s="17">
        <v>0.41104382569049203</v>
      </c>
      <c r="U177" s="17">
        <v>0.436517721394521</v>
      </c>
      <c r="V177" s="17">
        <v>0.44692507837143203</v>
      </c>
      <c r="W177" s="17">
        <v>0.39217362444026699</v>
      </c>
      <c r="X177" s="17">
        <v>0.44234465273362</v>
      </c>
      <c r="Y177" s="17">
        <v>0.43037819849965298</v>
      </c>
      <c r="Z177" s="17">
        <v>0.39746055048151602</v>
      </c>
      <c r="AA177" s="17">
        <v>0.41479017113693301</v>
      </c>
      <c r="AB177" s="17">
        <v>0.493940537681126</v>
      </c>
      <c r="AC177" s="17">
        <v>0.46248286114493897</v>
      </c>
      <c r="AD177" s="17">
        <v>0.29637849339156702</v>
      </c>
      <c r="AE177" s="17"/>
      <c r="AF177" s="17">
        <v>0.45177911736410198</v>
      </c>
      <c r="AG177" s="17">
        <v>0.41917475213437699</v>
      </c>
      <c r="AH177" s="17">
        <v>0.41061464474518999</v>
      </c>
      <c r="AI177" s="17">
        <v>0.461269798617089</v>
      </c>
      <c r="AJ177" s="17">
        <v>0.42774610147947201</v>
      </c>
      <c r="AK177" s="17"/>
      <c r="AL177" s="17">
        <v>0.43724798728452402</v>
      </c>
      <c r="AM177" s="17">
        <v>0.42726904367575702</v>
      </c>
      <c r="AN177" s="17">
        <v>0.42575614666657502</v>
      </c>
      <c r="AO177" s="17">
        <v>0.44029474484432701</v>
      </c>
      <c r="AP177" s="17">
        <v>0.46776367873428598</v>
      </c>
      <c r="AQ177" s="17"/>
      <c r="AR177" s="17">
        <v>0.42904741900704102</v>
      </c>
      <c r="AS177" s="17">
        <v>0.407228602197231</v>
      </c>
      <c r="AT177" s="17">
        <v>0.448794735179396</v>
      </c>
    </row>
    <row r="178" spans="2:46" x14ac:dyDescent="0.3">
      <c r="B178" t="s">
        <v>135</v>
      </c>
      <c r="C178" s="17">
        <v>9.5059720531303599E-2</v>
      </c>
      <c r="D178" s="17">
        <v>0.11130230084367999</v>
      </c>
      <c r="E178" s="17">
        <v>7.8454532363027699E-2</v>
      </c>
      <c r="F178" s="17"/>
      <c r="G178" s="17">
        <v>0.11469079347622201</v>
      </c>
      <c r="H178" s="17">
        <v>0.101753885521735</v>
      </c>
      <c r="I178" s="17">
        <v>6.4598974507279902E-2</v>
      </c>
      <c r="J178" s="17">
        <v>8.7096781669775206E-2</v>
      </c>
      <c r="K178" s="17">
        <v>9.9577329723708405E-2</v>
      </c>
      <c r="L178" s="17">
        <v>0.10481169891954099</v>
      </c>
      <c r="M178" s="17"/>
      <c r="N178" s="17">
        <v>9.9533218510817006E-2</v>
      </c>
      <c r="O178" s="17">
        <v>8.7172574075632406E-2</v>
      </c>
      <c r="P178" s="17">
        <v>9.0709448686204605E-2</v>
      </c>
      <c r="Q178" s="17">
        <v>0.10338216894438</v>
      </c>
      <c r="R178" s="17"/>
      <c r="S178" s="17">
        <v>9.1740441426860497E-2</v>
      </c>
      <c r="T178" s="17">
        <v>0.112416074563569</v>
      </c>
      <c r="U178" s="17">
        <v>6.7362924674146105E-2</v>
      </c>
      <c r="V178" s="17">
        <v>9.9181649533594901E-2</v>
      </c>
      <c r="W178" s="17">
        <v>4.5496183590040297E-2</v>
      </c>
      <c r="X178" s="17">
        <v>9.7847734587925894E-2</v>
      </c>
      <c r="Y178" s="17">
        <v>0.129741568670035</v>
      </c>
      <c r="Z178" s="17">
        <v>6.4478683552547697E-2</v>
      </c>
      <c r="AA178" s="17">
        <v>7.5861602890053698E-2</v>
      </c>
      <c r="AB178" s="17">
        <v>0.103812721164532</v>
      </c>
      <c r="AC178" s="17">
        <v>0.101689966686317</v>
      </c>
      <c r="AD178" s="17">
        <v>0.18596138184922401</v>
      </c>
      <c r="AE178" s="17"/>
      <c r="AF178" s="17">
        <v>0.113145026086048</v>
      </c>
      <c r="AG178" s="17">
        <v>9.7270423605988796E-2</v>
      </c>
      <c r="AH178" s="17">
        <v>0.15373584989577199</v>
      </c>
      <c r="AI178" s="17">
        <v>8.4726290853584699E-2</v>
      </c>
      <c r="AJ178" s="17">
        <v>8.2481614775032297E-2</v>
      </c>
      <c r="AK178" s="17"/>
      <c r="AL178" s="17">
        <v>9.7967052762356205E-2</v>
      </c>
      <c r="AM178" s="17">
        <v>0.12592925691345899</v>
      </c>
      <c r="AN178" s="17">
        <v>0.102395158010364</v>
      </c>
      <c r="AO178" s="17">
        <v>7.1442320650418403E-2</v>
      </c>
      <c r="AP178" s="17">
        <v>0.11271394635205099</v>
      </c>
      <c r="AQ178" s="17"/>
      <c r="AR178" s="17">
        <v>8.7911235184229303E-2</v>
      </c>
      <c r="AS178" s="17">
        <v>0.136050897931491</v>
      </c>
      <c r="AT178" s="17">
        <v>5.9884608265738298E-2</v>
      </c>
    </row>
    <row r="179" spans="2:46" x14ac:dyDescent="0.3">
      <c r="B179" t="s">
        <v>136</v>
      </c>
      <c r="C179" s="17">
        <v>0.13096407701516599</v>
      </c>
      <c r="D179" s="17">
        <v>0.14428681947570701</v>
      </c>
      <c r="E179" s="17">
        <v>0.118316871214958</v>
      </c>
      <c r="F179" s="17"/>
      <c r="G179" s="17">
        <v>0.11597933954355499</v>
      </c>
      <c r="H179" s="17">
        <v>8.3129290898612804E-2</v>
      </c>
      <c r="I179" s="17">
        <v>0.102070635024912</v>
      </c>
      <c r="J179" s="17">
        <v>0.17799430361009</v>
      </c>
      <c r="K179" s="17">
        <v>0.14596880618636199</v>
      </c>
      <c r="L179" s="17">
        <v>0.15507750461570299</v>
      </c>
      <c r="M179" s="17"/>
      <c r="N179" s="17">
        <v>0.10046691807925801</v>
      </c>
      <c r="O179" s="17">
        <v>0.116710020949728</v>
      </c>
      <c r="P179" s="17">
        <v>0.157081126206809</v>
      </c>
      <c r="Q179" s="17">
        <v>0.152985119185791</v>
      </c>
      <c r="R179" s="17"/>
      <c r="S179" s="17">
        <v>0.128153897278352</v>
      </c>
      <c r="T179" s="17">
        <v>0.13978085994650399</v>
      </c>
      <c r="U179" s="17">
        <v>0.154793549634794</v>
      </c>
      <c r="V179" s="17">
        <v>0.129755265315561</v>
      </c>
      <c r="W179" s="17">
        <v>0.15037620881400801</v>
      </c>
      <c r="X179" s="17">
        <v>8.9924897603382195E-2</v>
      </c>
      <c r="Y179" s="17">
        <v>9.6608632124351501E-2</v>
      </c>
      <c r="Z179" s="17">
        <v>0.14175097845234</v>
      </c>
      <c r="AA179" s="17">
        <v>0.14187760503743799</v>
      </c>
      <c r="AB179" s="17">
        <v>0.13308544250400001</v>
      </c>
      <c r="AC179" s="17">
        <v>0.13490875334812599</v>
      </c>
      <c r="AD179" s="17">
        <v>0.14828829225692999</v>
      </c>
      <c r="AE179" s="17"/>
      <c r="AF179" s="17">
        <v>0.19927096323365601</v>
      </c>
      <c r="AG179" s="17">
        <v>0.144852638359944</v>
      </c>
      <c r="AH179" s="17">
        <v>0.17030334621172999</v>
      </c>
      <c r="AI179" s="17">
        <v>5.2442739763965997E-2</v>
      </c>
      <c r="AJ179" s="17">
        <v>0.12874407200430699</v>
      </c>
      <c r="AK179" s="17"/>
      <c r="AL179" s="17">
        <v>0.13940155285689301</v>
      </c>
      <c r="AM179" s="17">
        <v>0.155628800640318</v>
      </c>
      <c r="AN179" s="17">
        <v>0.14617261429613199</v>
      </c>
      <c r="AO179" s="17">
        <v>4.8492091022520799E-2</v>
      </c>
      <c r="AP179" s="17">
        <v>0.17429214403610599</v>
      </c>
      <c r="AQ179" s="17"/>
      <c r="AR179" s="17">
        <v>0.182995313841537</v>
      </c>
      <c r="AS179" s="17">
        <v>0.11502967966843999</v>
      </c>
      <c r="AT179" s="17">
        <v>4.4455028199083903E-2</v>
      </c>
    </row>
    <row r="180" spans="2:46" x14ac:dyDescent="0.3">
      <c r="B180" t="s">
        <v>79</v>
      </c>
      <c r="C180" s="17">
        <v>0.18932426497503099</v>
      </c>
      <c r="D180" s="17">
        <v>0.10992939164363701</v>
      </c>
      <c r="E180" s="17">
        <v>0.266488057708268</v>
      </c>
      <c r="F180" s="17"/>
      <c r="G180" s="17">
        <v>0.27121009623556502</v>
      </c>
      <c r="H180" s="17">
        <v>0.16902750615179901</v>
      </c>
      <c r="I180" s="17">
        <v>0.23864569918541401</v>
      </c>
      <c r="J180" s="17">
        <v>0.17935769541458599</v>
      </c>
      <c r="K180" s="17">
        <v>0.159437828961113</v>
      </c>
      <c r="L180" s="17">
        <v>0.139270165517211</v>
      </c>
      <c r="M180" s="17"/>
      <c r="N180" s="17">
        <v>0.143401886981355</v>
      </c>
      <c r="O180" s="17">
        <v>0.19117912509541601</v>
      </c>
      <c r="P180" s="17">
        <v>0.195512885869536</v>
      </c>
      <c r="Q180" s="17">
        <v>0.22958031577257301</v>
      </c>
      <c r="R180" s="17"/>
      <c r="S180" s="17">
        <v>0.148584023281643</v>
      </c>
      <c r="T180" s="17">
        <v>0.21308412639763399</v>
      </c>
      <c r="U180" s="17">
        <v>0.18014206899239399</v>
      </c>
      <c r="V180" s="17">
        <v>0.146481110092713</v>
      </c>
      <c r="W180" s="17">
        <v>0.23143673824165301</v>
      </c>
      <c r="X180" s="17">
        <v>0.195258713051431</v>
      </c>
      <c r="Y180" s="17">
        <v>0.212166336445959</v>
      </c>
      <c r="Z180" s="17">
        <v>0.175078835973555</v>
      </c>
      <c r="AA180" s="17">
        <v>0.21147278078920601</v>
      </c>
      <c r="AB180" s="17">
        <v>0.14901981887117599</v>
      </c>
      <c r="AC180" s="17">
        <v>0.19118680283546799</v>
      </c>
      <c r="AD180" s="17">
        <v>0.30902875641294097</v>
      </c>
      <c r="AE180" s="17"/>
      <c r="AF180" s="17">
        <v>0.20516578622093501</v>
      </c>
      <c r="AG180" s="17">
        <v>0.15125844127688901</v>
      </c>
      <c r="AH180" s="17">
        <v>0.115248302581845</v>
      </c>
      <c r="AI180" s="17">
        <v>0.11364954620404701</v>
      </c>
      <c r="AJ180" s="17">
        <v>0.151876007071307</v>
      </c>
      <c r="AK180" s="17"/>
      <c r="AL180" s="17">
        <v>0.15690686314298699</v>
      </c>
      <c r="AM180" s="17">
        <v>0.146654180570297</v>
      </c>
      <c r="AN180" s="17">
        <v>0.100456039073281</v>
      </c>
      <c r="AO180" s="17">
        <v>0.107599996973191</v>
      </c>
      <c r="AP180" s="17">
        <v>0.19109802859858099</v>
      </c>
      <c r="AQ180" s="17"/>
      <c r="AR180" s="17">
        <v>0.211893556180204</v>
      </c>
      <c r="AS180" s="17">
        <v>0.136559741069849</v>
      </c>
      <c r="AT180" s="17">
        <v>9.92020075637709E-2</v>
      </c>
    </row>
    <row r="181" spans="2:46" x14ac:dyDescent="0.3">
      <c r="B181" t="s">
        <v>137</v>
      </c>
      <c r="C181" s="17">
        <v>0.16996977225254201</v>
      </c>
      <c r="D181" s="17">
        <v>0.21282726831891599</v>
      </c>
      <c r="E181" s="17">
        <v>0.12854192599330699</v>
      </c>
      <c r="F181" s="17"/>
      <c r="G181" s="17">
        <v>0.17530655756803101</v>
      </c>
      <c r="H181" s="17">
        <v>0.296810368256335</v>
      </c>
      <c r="I181" s="17">
        <v>0.182080725715039</v>
      </c>
      <c r="J181" s="17">
        <v>0.124437097273326</v>
      </c>
      <c r="K181" s="17">
        <v>0.11100149537506</v>
      </c>
      <c r="L181" s="17">
        <v>0.130063780147674</v>
      </c>
      <c r="M181" s="17"/>
      <c r="N181" s="17">
        <v>0.26229841673057203</v>
      </c>
      <c r="O181" s="17">
        <v>0.158220821850724</v>
      </c>
      <c r="P181" s="17">
        <v>0.135442348753011</v>
      </c>
      <c r="Q181" s="17">
        <v>0.11502518837513399</v>
      </c>
      <c r="R181" s="17"/>
      <c r="S181" s="17">
        <v>0.300126830048562</v>
      </c>
      <c r="T181" s="17">
        <v>0.123675113401802</v>
      </c>
      <c r="U181" s="17">
        <v>0.16118373530414501</v>
      </c>
      <c r="V181" s="17">
        <v>0.17765689668669901</v>
      </c>
      <c r="W181" s="17">
        <v>0.18051724491403201</v>
      </c>
      <c r="X181" s="17">
        <v>0.17462400202364101</v>
      </c>
      <c r="Y181" s="17">
        <v>0.13110526426000099</v>
      </c>
      <c r="Z181" s="17">
        <v>0.22123095154004199</v>
      </c>
      <c r="AA181" s="17">
        <v>0.155997840146369</v>
      </c>
      <c r="AB181" s="17">
        <v>0.12014147977916501</v>
      </c>
      <c r="AC181" s="17">
        <v>0.10973161598515099</v>
      </c>
      <c r="AD181" s="17">
        <v>6.0343076089336999E-2</v>
      </c>
      <c r="AE181" s="17"/>
      <c r="AF181" s="17">
        <v>3.0639107095259199E-2</v>
      </c>
      <c r="AG181" s="17">
        <v>0.187443744622801</v>
      </c>
      <c r="AH181" s="17">
        <v>0.15009785656546301</v>
      </c>
      <c r="AI181" s="17">
        <v>0.28791162456131297</v>
      </c>
      <c r="AJ181" s="17">
        <v>0.20915220466988099</v>
      </c>
      <c r="AK181" s="17"/>
      <c r="AL181" s="17">
        <v>0.16847654395323999</v>
      </c>
      <c r="AM181" s="17">
        <v>0.14451871820016801</v>
      </c>
      <c r="AN181" s="17">
        <v>0.225220041953647</v>
      </c>
      <c r="AO181" s="17">
        <v>0.33217084650954198</v>
      </c>
      <c r="AP181" s="17">
        <v>5.4132202278975701E-2</v>
      </c>
      <c r="AQ181" s="17"/>
      <c r="AR181" s="17">
        <v>8.8152475786987997E-2</v>
      </c>
      <c r="AS181" s="17">
        <v>0.205131079132989</v>
      </c>
      <c r="AT181" s="17">
        <v>0.34766362079201102</v>
      </c>
    </row>
    <row r="182" spans="2:46" x14ac:dyDescent="0.3">
      <c r="B182" t="s">
        <v>138</v>
      </c>
      <c r="C182" s="17">
        <v>0.22602379754647001</v>
      </c>
      <c r="D182" s="17">
        <v>0.25558912031938702</v>
      </c>
      <c r="E182" s="17">
        <v>0.196771403577986</v>
      </c>
      <c r="F182" s="17"/>
      <c r="G182" s="17">
        <v>0.23067013301977701</v>
      </c>
      <c r="H182" s="17">
        <v>0.18488317642034799</v>
      </c>
      <c r="I182" s="17">
        <v>0.16666960953219201</v>
      </c>
      <c r="J182" s="17">
        <v>0.26509108527986502</v>
      </c>
      <c r="K182" s="17">
        <v>0.24554613591007099</v>
      </c>
      <c r="L182" s="17">
        <v>0.25988920353524397</v>
      </c>
      <c r="M182" s="17"/>
      <c r="N182" s="17">
        <v>0.20000013659007501</v>
      </c>
      <c r="O182" s="17">
        <v>0.20388259502536099</v>
      </c>
      <c r="P182" s="17">
        <v>0.24779057489301301</v>
      </c>
      <c r="Q182" s="17">
        <v>0.25636728813017101</v>
      </c>
      <c r="R182" s="17"/>
      <c r="S182" s="17">
        <v>0.21989433870521199</v>
      </c>
      <c r="T182" s="17">
        <v>0.25219693451007302</v>
      </c>
      <c r="U182" s="17">
        <v>0.22215647430894001</v>
      </c>
      <c r="V182" s="17">
        <v>0.22893691484915599</v>
      </c>
      <c r="W182" s="17">
        <v>0.195872392404048</v>
      </c>
      <c r="X182" s="17">
        <v>0.18777263219130799</v>
      </c>
      <c r="Y182" s="17">
        <v>0.226350200794386</v>
      </c>
      <c r="Z182" s="17">
        <v>0.20622966200488799</v>
      </c>
      <c r="AA182" s="17">
        <v>0.21773920792749199</v>
      </c>
      <c r="AB182" s="17">
        <v>0.236898163668533</v>
      </c>
      <c r="AC182" s="17">
        <v>0.23659872003444199</v>
      </c>
      <c r="AD182" s="17">
        <v>0.33424967410615403</v>
      </c>
      <c r="AE182" s="17"/>
      <c r="AF182" s="17">
        <v>0.31241598931970399</v>
      </c>
      <c r="AG182" s="17">
        <v>0.242123061965933</v>
      </c>
      <c r="AH182" s="17">
        <v>0.32403919610750198</v>
      </c>
      <c r="AI182" s="17">
        <v>0.13716903061755101</v>
      </c>
      <c r="AJ182" s="17">
        <v>0.21122568677934001</v>
      </c>
      <c r="AK182" s="17"/>
      <c r="AL182" s="17">
        <v>0.23736860561924999</v>
      </c>
      <c r="AM182" s="17">
        <v>0.281558057553777</v>
      </c>
      <c r="AN182" s="17">
        <v>0.24856777230649599</v>
      </c>
      <c r="AO182" s="17">
        <v>0.119934411672939</v>
      </c>
      <c r="AP182" s="17">
        <v>0.287006090388156</v>
      </c>
      <c r="AQ182" s="17"/>
      <c r="AR182" s="17">
        <v>0.270906549025767</v>
      </c>
      <c r="AS182" s="17">
        <v>0.25108057759993102</v>
      </c>
      <c r="AT182" s="17">
        <v>0.104339636464822</v>
      </c>
    </row>
    <row r="183" spans="2:46" x14ac:dyDescent="0.3">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row>
    <row r="184" spans="2:46" x14ac:dyDescent="0.3">
      <c r="B184" s="6" t="s">
        <v>189</v>
      </c>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row>
    <row r="185" spans="2:46" x14ac:dyDescent="0.3">
      <c r="B185" s="24" t="s">
        <v>65</v>
      </c>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row>
    <row r="186" spans="2:46" x14ac:dyDescent="0.3">
      <c r="B186" t="s">
        <v>158</v>
      </c>
      <c r="C186" s="17">
        <v>0.31787256316687101</v>
      </c>
      <c r="D186" s="17">
        <v>0.29696706770633102</v>
      </c>
      <c r="E186" s="17">
        <v>0.33926627386048103</v>
      </c>
      <c r="F186" s="17"/>
      <c r="G186" s="17">
        <v>0.26860668693282302</v>
      </c>
      <c r="H186" s="17">
        <v>0.33613277599722002</v>
      </c>
      <c r="I186" s="17">
        <v>0.27325721697647498</v>
      </c>
      <c r="J186" s="17">
        <v>0.29331213240148601</v>
      </c>
      <c r="K186" s="17">
        <v>0.36727653748863598</v>
      </c>
      <c r="L186" s="17">
        <v>0.35896534917199802</v>
      </c>
      <c r="M186" s="17"/>
      <c r="N186" s="17">
        <v>0.31862025722133502</v>
      </c>
      <c r="O186" s="17">
        <v>0.32647241585061498</v>
      </c>
      <c r="P186" s="17">
        <v>0.310184247194288</v>
      </c>
      <c r="Q186" s="17">
        <v>0.31443397391960298</v>
      </c>
      <c r="R186" s="17"/>
      <c r="S186" s="17">
        <v>0.28151472852575399</v>
      </c>
      <c r="T186" s="17">
        <v>0.34883240971743901</v>
      </c>
      <c r="U186" s="17">
        <v>0.33567900308280502</v>
      </c>
      <c r="V186" s="17">
        <v>0.34291565831482501</v>
      </c>
      <c r="W186" s="17">
        <v>0.28910570150903597</v>
      </c>
      <c r="X186" s="17">
        <v>0.29095262195076799</v>
      </c>
      <c r="Y186" s="17">
        <v>0.36729112742680298</v>
      </c>
      <c r="Z186" s="17">
        <v>0.33655093985701301</v>
      </c>
      <c r="AA186" s="17">
        <v>0.31638730305003299</v>
      </c>
      <c r="AB186" s="17">
        <v>0.29259262982377299</v>
      </c>
      <c r="AC186" s="17">
        <v>0.313378445831974</v>
      </c>
      <c r="AD186" s="17">
        <v>0.31134327731260503</v>
      </c>
      <c r="AE186" s="17"/>
      <c r="AF186" s="17">
        <v>0.26659865422833501</v>
      </c>
      <c r="AG186" s="17">
        <v>0.36803265053074602</v>
      </c>
      <c r="AH186" s="17">
        <v>0.25325121749857898</v>
      </c>
      <c r="AI186" s="17">
        <v>0.31724126220804899</v>
      </c>
      <c r="AJ186" s="17">
        <v>0.31405868046142899</v>
      </c>
      <c r="AK186" s="17"/>
      <c r="AL186" s="17">
        <v>0.342858616133425</v>
      </c>
      <c r="AM186" s="17">
        <v>0.290611656048756</v>
      </c>
      <c r="AN186" s="17">
        <v>0.36182796624033298</v>
      </c>
      <c r="AO186" s="17">
        <v>0.30736096576757999</v>
      </c>
      <c r="AP186" s="17">
        <v>0.28777926854549801</v>
      </c>
      <c r="AQ186" s="17"/>
      <c r="AR186" s="17">
        <v>0.34426183284858097</v>
      </c>
      <c r="AS186" s="17">
        <v>0.31906005613951499</v>
      </c>
      <c r="AT186" s="17">
        <v>0.284387646019022</v>
      </c>
    </row>
    <row r="187" spans="2:46" x14ac:dyDescent="0.3">
      <c r="B187" t="s">
        <v>159</v>
      </c>
      <c r="C187" s="17">
        <v>0.28451601187703501</v>
      </c>
      <c r="D187" s="17">
        <v>0.26438395992989899</v>
      </c>
      <c r="E187" s="17">
        <v>0.30416534968198999</v>
      </c>
      <c r="F187" s="17"/>
      <c r="G187" s="17">
        <v>0.196489842285339</v>
      </c>
      <c r="H187" s="17">
        <v>0.29487703693842998</v>
      </c>
      <c r="I187" s="17">
        <v>0.27304606123459502</v>
      </c>
      <c r="J187" s="17">
        <v>0.25487676797664199</v>
      </c>
      <c r="K187" s="17">
        <v>0.34093131077629701</v>
      </c>
      <c r="L187" s="17">
        <v>0.33023951539070101</v>
      </c>
      <c r="M187" s="17"/>
      <c r="N187" s="17">
        <v>0.27285448116369199</v>
      </c>
      <c r="O187" s="17">
        <v>0.32949705011441099</v>
      </c>
      <c r="P187" s="17">
        <v>0.281347823684928</v>
      </c>
      <c r="Q187" s="17">
        <v>0.25043978876025702</v>
      </c>
      <c r="R187" s="17"/>
      <c r="S187" s="17">
        <v>0.26189892204753001</v>
      </c>
      <c r="T187" s="17">
        <v>0.339632806615837</v>
      </c>
      <c r="U187" s="17">
        <v>0.32189976791726999</v>
      </c>
      <c r="V187" s="17">
        <v>0.28849039257508302</v>
      </c>
      <c r="W187" s="17">
        <v>0.252011202354196</v>
      </c>
      <c r="X187" s="17">
        <v>0.249577361756052</v>
      </c>
      <c r="Y187" s="17">
        <v>0.32165872446062399</v>
      </c>
      <c r="Z187" s="17">
        <v>0.18902042876140099</v>
      </c>
      <c r="AA187" s="17">
        <v>0.25034195319587799</v>
      </c>
      <c r="AB187" s="17">
        <v>0.30465595691091601</v>
      </c>
      <c r="AC187" s="17">
        <v>0.28504885197234597</v>
      </c>
      <c r="AD187" s="17">
        <v>0.31243416927664203</v>
      </c>
      <c r="AE187" s="17"/>
      <c r="AF187" s="17">
        <v>0.21270554387278301</v>
      </c>
      <c r="AG187" s="17">
        <v>0.25647244852861201</v>
      </c>
      <c r="AH187" s="17">
        <v>0.31222972613333899</v>
      </c>
      <c r="AI187" s="17">
        <v>0.34936492997450602</v>
      </c>
      <c r="AJ187" s="17">
        <v>0.35743204400975598</v>
      </c>
      <c r="AK187" s="17"/>
      <c r="AL187" s="17">
        <v>0.336383548141797</v>
      </c>
      <c r="AM187" s="17">
        <v>0.29803601957419801</v>
      </c>
      <c r="AN187" s="17">
        <v>0.22696212384261999</v>
      </c>
      <c r="AO187" s="17">
        <v>0.35587400888112702</v>
      </c>
      <c r="AP187" s="17">
        <v>0.27234146797252101</v>
      </c>
      <c r="AQ187" s="17"/>
      <c r="AR187" s="17">
        <v>0.24596139499422401</v>
      </c>
      <c r="AS187" s="17">
        <v>0.331487836648447</v>
      </c>
      <c r="AT187" s="17">
        <v>0.34410678902930403</v>
      </c>
    </row>
    <row r="188" spans="2:46" x14ac:dyDescent="0.3">
      <c r="B188" t="s">
        <v>160</v>
      </c>
      <c r="C188" s="17">
        <v>0.27217094262977398</v>
      </c>
      <c r="D188" s="17">
        <v>0.26065834821835299</v>
      </c>
      <c r="E188" s="17">
        <v>0.28235563261990299</v>
      </c>
      <c r="F188" s="17"/>
      <c r="G188" s="17">
        <v>0.33248829879839797</v>
      </c>
      <c r="H188" s="17">
        <v>0.32102318147252301</v>
      </c>
      <c r="I188" s="17">
        <v>0.27463689313066197</v>
      </c>
      <c r="J188" s="17">
        <v>0.241575144362144</v>
      </c>
      <c r="K188" s="17">
        <v>0.23402210938383999</v>
      </c>
      <c r="L188" s="17">
        <v>0.240782195485928</v>
      </c>
      <c r="M188" s="17"/>
      <c r="N188" s="17">
        <v>0.30088533756437302</v>
      </c>
      <c r="O188" s="17">
        <v>0.26832922874934001</v>
      </c>
      <c r="P188" s="17">
        <v>0.21894143451319001</v>
      </c>
      <c r="Q188" s="17">
        <v>0.29098304172134198</v>
      </c>
      <c r="R188" s="17"/>
      <c r="S188" s="17">
        <v>0.27151194106865001</v>
      </c>
      <c r="T188" s="17">
        <v>0.25528296650749099</v>
      </c>
      <c r="U188" s="17">
        <v>0.27486664482147599</v>
      </c>
      <c r="V188" s="17">
        <v>0.26265603141578198</v>
      </c>
      <c r="W188" s="17">
        <v>0.29937120814666801</v>
      </c>
      <c r="X188" s="17">
        <v>0.288628061781529</v>
      </c>
      <c r="Y188" s="17">
        <v>0.32689100346780497</v>
      </c>
      <c r="Z188" s="17">
        <v>0.29051540510829599</v>
      </c>
      <c r="AA188" s="17">
        <v>0.23859169503997599</v>
      </c>
      <c r="AB188" s="17">
        <v>0.218448323013753</v>
      </c>
      <c r="AC188" s="17">
        <v>0.26928391549493003</v>
      </c>
      <c r="AD188" s="17">
        <v>0.37593183097184402</v>
      </c>
      <c r="AE188" s="17"/>
      <c r="AF188" s="17">
        <v>0.29966047504906901</v>
      </c>
      <c r="AG188" s="17">
        <v>0.33251285983182</v>
      </c>
      <c r="AH188" s="17">
        <v>0.16180973677347399</v>
      </c>
      <c r="AI188" s="17">
        <v>0.21700967310650801</v>
      </c>
      <c r="AJ188" s="17">
        <v>0.31246279628085399</v>
      </c>
      <c r="AK188" s="17"/>
      <c r="AL188" s="17">
        <v>0.31626860039167398</v>
      </c>
      <c r="AM188" s="17">
        <v>0.191438172505075</v>
      </c>
      <c r="AN188" s="17">
        <v>0.33582184585579999</v>
      </c>
      <c r="AO188" s="17">
        <v>0.236135171838047</v>
      </c>
      <c r="AP188" s="17">
        <v>0.37704872173463699</v>
      </c>
      <c r="AQ188" s="17"/>
      <c r="AR188" s="17">
        <v>0.29570560833644599</v>
      </c>
      <c r="AS188" s="17">
        <v>0.262900902328567</v>
      </c>
      <c r="AT188" s="17">
        <v>0.24367797464077401</v>
      </c>
    </row>
    <row r="189" spans="2:46" x14ac:dyDescent="0.3">
      <c r="B189" t="s">
        <v>161</v>
      </c>
      <c r="C189" s="17">
        <v>0.23713672461131599</v>
      </c>
      <c r="D189" s="17">
        <v>0.25534016453199698</v>
      </c>
      <c r="E189" s="17">
        <v>0.220028450373977</v>
      </c>
      <c r="F189" s="17"/>
      <c r="G189" s="17">
        <v>0.19682823514709299</v>
      </c>
      <c r="H189" s="17">
        <v>0.18705902103390301</v>
      </c>
      <c r="I189" s="17">
        <v>0.23215076668808399</v>
      </c>
      <c r="J189" s="17">
        <v>0.22578933789484401</v>
      </c>
      <c r="K189" s="17">
        <v>0.27441390290746398</v>
      </c>
      <c r="L189" s="17">
        <v>0.292929704507078</v>
      </c>
      <c r="M189" s="17"/>
      <c r="N189" s="17">
        <v>0.24770862058830001</v>
      </c>
      <c r="O189" s="17">
        <v>0.23542287448980001</v>
      </c>
      <c r="P189" s="17">
        <v>0.25890674833640998</v>
      </c>
      <c r="Q189" s="17">
        <v>0.20504399889019201</v>
      </c>
      <c r="R189" s="17"/>
      <c r="S189" s="17">
        <v>0.185330154654821</v>
      </c>
      <c r="T189" s="17">
        <v>0.25121808911404803</v>
      </c>
      <c r="U189" s="17">
        <v>0.26535637076251001</v>
      </c>
      <c r="V189" s="17">
        <v>0.21364604059167799</v>
      </c>
      <c r="W189" s="17">
        <v>0.29668325051584299</v>
      </c>
      <c r="X189" s="17">
        <v>0.284378628131639</v>
      </c>
      <c r="Y189" s="17">
        <v>0.275345112680912</v>
      </c>
      <c r="Z189" s="17">
        <v>0.12929269625517401</v>
      </c>
      <c r="AA189" s="17">
        <v>0.204034602181111</v>
      </c>
      <c r="AB189" s="17">
        <v>0.246200925441799</v>
      </c>
      <c r="AC189" s="17">
        <v>0.248041504367081</v>
      </c>
      <c r="AD189" s="17">
        <v>0.24952637047505</v>
      </c>
      <c r="AE189" s="17"/>
      <c r="AF189" s="17">
        <v>0.12849305192871699</v>
      </c>
      <c r="AG189" s="17">
        <v>0.218498679974298</v>
      </c>
      <c r="AH189" s="17">
        <v>0.278808549601539</v>
      </c>
      <c r="AI189" s="17">
        <v>0.37540893233867301</v>
      </c>
      <c r="AJ189" s="17">
        <v>0.19337603620325</v>
      </c>
      <c r="AK189" s="17"/>
      <c r="AL189" s="17">
        <v>0.18028255734454501</v>
      </c>
      <c r="AM189" s="17">
        <v>0.29005429193793397</v>
      </c>
      <c r="AN189" s="17">
        <v>0.210322268257464</v>
      </c>
      <c r="AO189" s="17">
        <v>0.32383192522123699</v>
      </c>
      <c r="AP189" s="17">
        <v>0.14198557601288</v>
      </c>
      <c r="AQ189" s="17"/>
      <c r="AR189" s="17">
        <v>0.17370472134855799</v>
      </c>
      <c r="AS189" s="17">
        <v>0.28632955170024699</v>
      </c>
      <c r="AT189" s="17">
        <v>0.36270245274143798</v>
      </c>
    </row>
    <row r="190" spans="2:46" x14ac:dyDescent="0.3">
      <c r="B190" t="s">
        <v>162</v>
      </c>
      <c r="C190" s="17">
        <v>0.19975912396168399</v>
      </c>
      <c r="D190" s="17">
        <v>0.22556977752297799</v>
      </c>
      <c r="E190" s="17">
        <v>0.17410250402913599</v>
      </c>
      <c r="F190" s="17"/>
      <c r="G190" s="17">
        <v>0.23926242595373101</v>
      </c>
      <c r="H190" s="17">
        <v>0.221525667009839</v>
      </c>
      <c r="I190" s="17">
        <v>0.171228416924814</v>
      </c>
      <c r="J190" s="17">
        <v>0.17002502034268099</v>
      </c>
      <c r="K190" s="17">
        <v>0.19207088124055099</v>
      </c>
      <c r="L190" s="17">
        <v>0.20834930727932299</v>
      </c>
      <c r="M190" s="17"/>
      <c r="N190" s="17">
        <v>0.217737286623193</v>
      </c>
      <c r="O190" s="17">
        <v>0.17517359706180599</v>
      </c>
      <c r="P190" s="17">
        <v>0.181055456547833</v>
      </c>
      <c r="Q190" s="17">
        <v>0.221271643174621</v>
      </c>
      <c r="R190" s="17"/>
      <c r="S190" s="17">
        <v>0.22237620066156999</v>
      </c>
      <c r="T190" s="17">
        <v>0.16938240608180999</v>
      </c>
      <c r="U190" s="17">
        <v>0.20458429049558899</v>
      </c>
      <c r="V190" s="17">
        <v>0.23523182516104499</v>
      </c>
      <c r="W190" s="17">
        <v>0.19632463509784501</v>
      </c>
      <c r="X190" s="17">
        <v>0.22580070226840801</v>
      </c>
      <c r="Y190" s="17">
        <v>0.182148949357955</v>
      </c>
      <c r="Z190" s="17">
        <v>0.22052670053444101</v>
      </c>
      <c r="AA190" s="17">
        <v>0.18138642253941001</v>
      </c>
      <c r="AB190" s="17">
        <v>0.17879862836049701</v>
      </c>
      <c r="AC190" s="17">
        <v>0.198588566448094</v>
      </c>
      <c r="AD190" s="17">
        <v>0.18757142450427</v>
      </c>
      <c r="AE190" s="17"/>
      <c r="AF190" s="17">
        <v>0.21685810342346001</v>
      </c>
      <c r="AG190" s="17">
        <v>0.19022013345134201</v>
      </c>
      <c r="AH190" s="17">
        <v>0.29293600264903802</v>
      </c>
      <c r="AI190" s="17">
        <v>0.19977412585780599</v>
      </c>
      <c r="AJ190" s="17">
        <v>0.152161489685398</v>
      </c>
      <c r="AK190" s="17"/>
      <c r="AL190" s="17">
        <v>0.14662488165577101</v>
      </c>
      <c r="AM190" s="17">
        <v>0.24141161668257</v>
      </c>
      <c r="AN190" s="17">
        <v>0.19812699534516701</v>
      </c>
      <c r="AO190" s="17">
        <v>0.199426895001037</v>
      </c>
      <c r="AP190" s="17">
        <v>0.247398511918825</v>
      </c>
      <c r="AQ190" s="17"/>
      <c r="AR190" s="17">
        <v>0.19230890437169701</v>
      </c>
      <c r="AS190" s="17">
        <v>0.22425873575171301</v>
      </c>
      <c r="AT190" s="17">
        <v>0.20440859401250799</v>
      </c>
    </row>
    <row r="191" spans="2:46" x14ac:dyDescent="0.3">
      <c r="B191" t="s">
        <v>163</v>
      </c>
      <c r="C191" s="17">
        <v>0.19523785589204301</v>
      </c>
      <c r="D191" s="17">
        <v>0.18636184773643899</v>
      </c>
      <c r="E191" s="17">
        <v>0.204499457227798</v>
      </c>
      <c r="F191" s="17"/>
      <c r="G191" s="17">
        <v>0.11479226531226</v>
      </c>
      <c r="H191" s="17">
        <v>0.130541112987275</v>
      </c>
      <c r="I191" s="17">
        <v>0.139127593365136</v>
      </c>
      <c r="J191" s="17">
        <v>0.216296894277375</v>
      </c>
      <c r="K191" s="17">
        <v>0.246604820526996</v>
      </c>
      <c r="L191" s="17">
        <v>0.29551619562537201</v>
      </c>
      <c r="M191" s="17"/>
      <c r="N191" s="17">
        <v>0.206159746452028</v>
      </c>
      <c r="O191" s="17">
        <v>0.22673487377491</v>
      </c>
      <c r="P191" s="17">
        <v>0.159352191054739</v>
      </c>
      <c r="Q191" s="17">
        <v>0.18296388204422201</v>
      </c>
      <c r="R191" s="17"/>
      <c r="S191" s="17">
        <v>0.17227324043195499</v>
      </c>
      <c r="T191" s="17">
        <v>0.232509030374384</v>
      </c>
      <c r="U191" s="17">
        <v>0.19192585585577501</v>
      </c>
      <c r="V191" s="17">
        <v>0.175188122770911</v>
      </c>
      <c r="W191" s="17">
        <v>0.19326026831370499</v>
      </c>
      <c r="X191" s="17">
        <v>0.122471313410768</v>
      </c>
      <c r="Y191" s="17">
        <v>0.166894065986603</v>
      </c>
      <c r="Z191" s="17">
        <v>0.20580622742015101</v>
      </c>
      <c r="AA191" s="17">
        <v>0.167113477961467</v>
      </c>
      <c r="AB191" s="17">
        <v>0.26068902604855998</v>
      </c>
      <c r="AC191" s="17">
        <v>0.24159321295938099</v>
      </c>
      <c r="AD191" s="17">
        <v>0.32466965074501503</v>
      </c>
      <c r="AE191" s="17"/>
      <c r="AF191" s="17">
        <v>0.181377094179135</v>
      </c>
      <c r="AG191" s="17">
        <v>0.195190016240509</v>
      </c>
      <c r="AH191" s="17">
        <v>0.18374105903000201</v>
      </c>
      <c r="AI191" s="17">
        <v>0.21200696433219399</v>
      </c>
      <c r="AJ191" s="17">
        <v>0.26263125114914598</v>
      </c>
      <c r="AK191" s="17"/>
      <c r="AL191" s="17">
        <v>0.211182721683569</v>
      </c>
      <c r="AM191" s="17">
        <v>0.173051373355466</v>
      </c>
      <c r="AN191" s="17">
        <v>0.19312145818533599</v>
      </c>
      <c r="AO191" s="17">
        <v>0.20172001847299501</v>
      </c>
      <c r="AP191" s="17">
        <v>0.19882392122534101</v>
      </c>
      <c r="AQ191" s="17"/>
      <c r="AR191" s="17">
        <v>0.19435614928351999</v>
      </c>
      <c r="AS191" s="17">
        <v>0.20847406320922399</v>
      </c>
      <c r="AT191" s="17">
        <v>0.19636415792693501</v>
      </c>
    </row>
    <row r="192" spans="2:46" x14ac:dyDescent="0.3">
      <c r="B192" t="s">
        <v>164</v>
      </c>
      <c r="C192" s="17">
        <v>0.19224192280519301</v>
      </c>
      <c r="D192" s="17">
        <v>0.22227515566259301</v>
      </c>
      <c r="E192" s="17">
        <v>0.163426883421563</v>
      </c>
      <c r="F192" s="17"/>
      <c r="G192" s="17">
        <v>0.133278781370119</v>
      </c>
      <c r="H192" s="17">
        <v>0.18417054543890499</v>
      </c>
      <c r="I192" s="17">
        <v>0.14398249232426599</v>
      </c>
      <c r="J192" s="17">
        <v>0.17011897204440499</v>
      </c>
      <c r="K192" s="17">
        <v>0.25341572751973002</v>
      </c>
      <c r="L192" s="17">
        <v>0.25428021809095203</v>
      </c>
      <c r="M192" s="17"/>
      <c r="N192" s="17">
        <v>0.199917983112162</v>
      </c>
      <c r="O192" s="17">
        <v>0.188202726487326</v>
      </c>
      <c r="P192" s="17">
        <v>0.231944680092046</v>
      </c>
      <c r="Q192" s="17">
        <v>0.155580983022059</v>
      </c>
      <c r="R192" s="17"/>
      <c r="S192" s="17">
        <v>0.173712770381002</v>
      </c>
      <c r="T192" s="17">
        <v>0.204908169755744</v>
      </c>
      <c r="U192" s="17">
        <v>0.18442093050497099</v>
      </c>
      <c r="V192" s="17">
        <v>0.22121301108541</v>
      </c>
      <c r="W192" s="17">
        <v>0.24203182716681801</v>
      </c>
      <c r="X192" s="17">
        <v>0.186169414951045</v>
      </c>
      <c r="Y192" s="17">
        <v>0.20839450527494999</v>
      </c>
      <c r="Z192" s="17">
        <v>0.111982767544248</v>
      </c>
      <c r="AA192" s="17">
        <v>0.19689082870158001</v>
      </c>
      <c r="AB192" s="17">
        <v>0.135901708155379</v>
      </c>
      <c r="AC192" s="17">
        <v>0.21182453371509</v>
      </c>
      <c r="AD192" s="17">
        <v>0.24265783424829401</v>
      </c>
      <c r="AE192" s="17"/>
      <c r="AF192" s="17">
        <v>0.102305613901222</v>
      </c>
      <c r="AG192" s="17">
        <v>0.14441139676029299</v>
      </c>
      <c r="AH192" s="17">
        <v>0.37571825200347297</v>
      </c>
      <c r="AI192" s="17">
        <v>0.32179510966733998</v>
      </c>
      <c r="AJ192" s="17">
        <v>0.107201657187229</v>
      </c>
      <c r="AK192" s="17"/>
      <c r="AL192" s="17">
        <v>0.104601081270829</v>
      </c>
      <c r="AM192" s="17">
        <v>0.35889223290199201</v>
      </c>
      <c r="AN192" s="17">
        <v>0.13573829991980299</v>
      </c>
      <c r="AO192" s="17">
        <v>0.24870262269327201</v>
      </c>
      <c r="AP192" s="17">
        <v>5.3528622025325302E-2</v>
      </c>
      <c r="AQ192" s="17"/>
      <c r="AR192" s="17">
        <v>0.11422568556389499</v>
      </c>
      <c r="AS192" s="17">
        <v>0.27446569279765798</v>
      </c>
      <c r="AT192" s="17">
        <v>0.29718646901760698</v>
      </c>
    </row>
    <row r="193" spans="2:46" x14ac:dyDescent="0.3">
      <c r="B193" t="s">
        <v>165</v>
      </c>
      <c r="C193" s="17">
        <v>0.185534925377557</v>
      </c>
      <c r="D193" s="17">
        <v>0.16678545216165599</v>
      </c>
      <c r="E193" s="17">
        <v>0.203432683977429</v>
      </c>
      <c r="F193" s="17"/>
      <c r="G193" s="17">
        <v>0.150449405285838</v>
      </c>
      <c r="H193" s="17">
        <v>0.11503094350215699</v>
      </c>
      <c r="I193" s="17">
        <v>0.21839633097199401</v>
      </c>
      <c r="J193" s="17">
        <v>0.19340442169635</v>
      </c>
      <c r="K193" s="17">
        <v>0.17468302533188201</v>
      </c>
      <c r="L193" s="17">
        <v>0.24033433571816401</v>
      </c>
      <c r="M193" s="17"/>
      <c r="N193" s="17">
        <v>0.15121380070614501</v>
      </c>
      <c r="O193" s="17">
        <v>0.19148050737691799</v>
      </c>
      <c r="P193" s="17">
        <v>0.215707733425618</v>
      </c>
      <c r="Q193" s="17">
        <v>0.18410098750685799</v>
      </c>
      <c r="R193" s="17"/>
      <c r="S193" s="17">
        <v>0.131173617206265</v>
      </c>
      <c r="T193" s="17">
        <v>0.175250242816858</v>
      </c>
      <c r="U193" s="17">
        <v>0.202824067827928</v>
      </c>
      <c r="V193" s="17">
        <v>0.186894678024844</v>
      </c>
      <c r="W193" s="17">
        <v>0.19173342621836201</v>
      </c>
      <c r="X193" s="17">
        <v>0.180637819269693</v>
      </c>
      <c r="Y193" s="17">
        <v>0.17651951352438999</v>
      </c>
      <c r="Z193" s="17">
        <v>0.18846590275722</v>
      </c>
      <c r="AA193" s="17">
        <v>0.20451538290222401</v>
      </c>
      <c r="AB193" s="17">
        <v>0.18079308269679301</v>
      </c>
      <c r="AC193" s="17">
        <v>0.23652454230418399</v>
      </c>
      <c r="AD193" s="17">
        <v>0.314287510142433</v>
      </c>
      <c r="AE193" s="17"/>
      <c r="AF193" s="17">
        <v>0.15707017817727401</v>
      </c>
      <c r="AG193" s="17">
        <v>0.17354143921660101</v>
      </c>
      <c r="AH193" s="17">
        <v>0.25128880311898899</v>
      </c>
      <c r="AI193" s="17">
        <v>0.21176701109001</v>
      </c>
      <c r="AJ193" s="17">
        <v>0.16587236222176899</v>
      </c>
      <c r="AK193" s="17"/>
      <c r="AL193" s="17">
        <v>0.15935665097582299</v>
      </c>
      <c r="AM193" s="17">
        <v>0.24048687983851999</v>
      </c>
      <c r="AN193" s="17">
        <v>0.16255863512705901</v>
      </c>
      <c r="AO193" s="17">
        <v>0.19000798369494301</v>
      </c>
      <c r="AP193" s="17">
        <v>0.12986669716879401</v>
      </c>
      <c r="AQ193" s="17"/>
      <c r="AR193" s="17">
        <v>0.16716325446755301</v>
      </c>
      <c r="AS193" s="17">
        <v>0.22233240180063599</v>
      </c>
      <c r="AT193" s="17">
        <v>0.20563464724838701</v>
      </c>
    </row>
    <row r="194" spans="2:46" x14ac:dyDescent="0.3">
      <c r="B194" t="s">
        <v>166</v>
      </c>
      <c r="C194" s="17">
        <v>0.18125717772222799</v>
      </c>
      <c r="D194" s="17">
        <v>0.188277590906855</v>
      </c>
      <c r="E194" s="17">
        <v>0.174924781107716</v>
      </c>
      <c r="F194" s="17"/>
      <c r="G194" s="17">
        <v>0.12084926509230599</v>
      </c>
      <c r="H194" s="17">
        <v>0.209923883325046</v>
      </c>
      <c r="I194" s="17">
        <v>0.209582674704689</v>
      </c>
      <c r="J194" s="17">
        <v>0.179226834343444</v>
      </c>
      <c r="K194" s="17">
        <v>0.144974596088048</v>
      </c>
      <c r="L194" s="17">
        <v>0.20113024064693499</v>
      </c>
      <c r="M194" s="17"/>
      <c r="N194" s="17">
        <v>0.21430658388540999</v>
      </c>
      <c r="O194" s="17">
        <v>0.18536395042019099</v>
      </c>
      <c r="P194" s="17">
        <v>0.19826986111477601</v>
      </c>
      <c r="Q194" s="17">
        <v>0.12433818088349601</v>
      </c>
      <c r="R194" s="17"/>
      <c r="S194" s="17">
        <v>0.20465601026427599</v>
      </c>
      <c r="T194" s="17">
        <v>0.18236328245604</v>
      </c>
      <c r="U194" s="17">
        <v>0.15947458172833001</v>
      </c>
      <c r="V194" s="17">
        <v>0.193840040580288</v>
      </c>
      <c r="W194" s="17">
        <v>0.137644836450936</v>
      </c>
      <c r="X194" s="17">
        <v>0.20666429532228101</v>
      </c>
      <c r="Y194" s="17">
        <v>0.20637899682997099</v>
      </c>
      <c r="Z194" s="17">
        <v>0.20394518883339899</v>
      </c>
      <c r="AA194" s="17">
        <v>0.171148390702171</v>
      </c>
      <c r="AB194" s="17">
        <v>0.184554922251916</v>
      </c>
      <c r="AC194" s="17">
        <v>0.14333738160658899</v>
      </c>
      <c r="AD194" s="17">
        <v>0.10627149978022001</v>
      </c>
      <c r="AE194" s="17"/>
      <c r="AF194" s="17">
        <v>0.12158204470959499</v>
      </c>
      <c r="AG194" s="17">
        <v>0.21935360413279101</v>
      </c>
      <c r="AH194" s="17">
        <v>0.14861192552755501</v>
      </c>
      <c r="AI194" s="17">
        <v>0.19923077954940999</v>
      </c>
      <c r="AJ194" s="17">
        <v>0.16621914282605799</v>
      </c>
      <c r="AK194" s="17"/>
      <c r="AL194" s="17">
        <v>0.19714653485498901</v>
      </c>
      <c r="AM194" s="17">
        <v>0.183796462666454</v>
      </c>
      <c r="AN194" s="17">
        <v>0.190024186072385</v>
      </c>
      <c r="AO194" s="17">
        <v>0.16760278490136399</v>
      </c>
      <c r="AP194" s="17">
        <v>0.20767737519729401</v>
      </c>
      <c r="AQ194" s="17"/>
      <c r="AR194" s="17">
        <v>0.17478044093718301</v>
      </c>
      <c r="AS194" s="17">
        <v>0.213743538639001</v>
      </c>
      <c r="AT194" s="17">
        <v>0.169361673360647</v>
      </c>
    </row>
    <row r="195" spans="2:46" x14ac:dyDescent="0.3">
      <c r="B195" t="s">
        <v>167</v>
      </c>
      <c r="C195" s="17">
        <v>0.17253614962703001</v>
      </c>
      <c r="D195" s="17">
        <v>0.19326540462918301</v>
      </c>
      <c r="E195" s="17">
        <v>0.15169146591424901</v>
      </c>
      <c r="F195" s="17"/>
      <c r="G195" s="17">
        <v>0.13332954466338601</v>
      </c>
      <c r="H195" s="17">
        <v>0.101229929690643</v>
      </c>
      <c r="I195" s="17">
        <v>0.142041292998806</v>
      </c>
      <c r="J195" s="17">
        <v>0.17777134608329601</v>
      </c>
      <c r="K195" s="17">
        <v>0.24090591304283299</v>
      </c>
      <c r="L195" s="17">
        <v>0.23127146618351799</v>
      </c>
      <c r="M195" s="17"/>
      <c r="N195" s="17">
        <v>0.13360446138477799</v>
      </c>
      <c r="O195" s="17">
        <v>0.196132611830933</v>
      </c>
      <c r="P195" s="17">
        <v>0.20641776687968399</v>
      </c>
      <c r="Q195" s="17">
        <v>0.15864318328758201</v>
      </c>
      <c r="R195" s="17"/>
      <c r="S195" s="17">
        <v>0.12010888324124799</v>
      </c>
      <c r="T195" s="17">
        <v>0.19676992724388101</v>
      </c>
      <c r="U195" s="17">
        <v>0.21445149389889401</v>
      </c>
      <c r="V195" s="17">
        <v>0.16394298294974799</v>
      </c>
      <c r="W195" s="17">
        <v>0.18510061242612799</v>
      </c>
      <c r="X195" s="17">
        <v>0.169568946888354</v>
      </c>
      <c r="Y195" s="17">
        <v>0.17070977006819499</v>
      </c>
      <c r="Z195" s="17">
        <v>0.20176014105683601</v>
      </c>
      <c r="AA195" s="17">
        <v>0.14886452719936899</v>
      </c>
      <c r="AB195" s="17">
        <v>0.16420954574732499</v>
      </c>
      <c r="AC195" s="17">
        <v>0.194892937324771</v>
      </c>
      <c r="AD195" s="17">
        <v>0.24699012976238199</v>
      </c>
      <c r="AE195" s="17"/>
      <c r="AF195" s="17">
        <v>0.144768566356265</v>
      </c>
      <c r="AG195" s="17">
        <v>0.117724299657659</v>
      </c>
      <c r="AH195" s="17">
        <v>0.29390975854762902</v>
      </c>
      <c r="AI195" s="17">
        <v>0.26906788181237801</v>
      </c>
      <c r="AJ195" s="17">
        <v>0.16722594906673599</v>
      </c>
      <c r="AK195" s="17"/>
      <c r="AL195" s="17">
        <v>0.13383606050296101</v>
      </c>
      <c r="AM195" s="17">
        <v>0.280475301684106</v>
      </c>
      <c r="AN195" s="17">
        <v>0.10986992711781</v>
      </c>
      <c r="AO195" s="17">
        <v>0.23989212083210901</v>
      </c>
      <c r="AP195" s="17">
        <v>0.107028696939184</v>
      </c>
      <c r="AQ195" s="17"/>
      <c r="AR195" s="17">
        <v>0.120553958877659</v>
      </c>
      <c r="AS195" s="17">
        <v>0.23745102438200899</v>
      </c>
      <c r="AT195" s="17">
        <v>0.239101348688533</v>
      </c>
    </row>
    <row r="196" spans="2:46" x14ac:dyDescent="0.3">
      <c r="B196" t="s">
        <v>168</v>
      </c>
      <c r="C196" s="17">
        <v>0.159372688242266</v>
      </c>
      <c r="D196" s="17">
        <v>0.13754707770501001</v>
      </c>
      <c r="E196" s="17">
        <v>0.17931368467348499</v>
      </c>
      <c r="F196" s="17"/>
      <c r="G196" s="17">
        <v>0.145657692472905</v>
      </c>
      <c r="H196" s="17">
        <v>0.16409180227659501</v>
      </c>
      <c r="I196" s="17">
        <v>0.128817361588832</v>
      </c>
      <c r="J196" s="17">
        <v>0.15794722434873701</v>
      </c>
      <c r="K196" s="17">
        <v>0.17806466970776999</v>
      </c>
      <c r="L196" s="17">
        <v>0.17817460706462199</v>
      </c>
      <c r="M196" s="17"/>
      <c r="N196" s="17">
        <v>0.19993359498018801</v>
      </c>
      <c r="O196" s="17">
        <v>0.16122187665113699</v>
      </c>
      <c r="P196" s="17">
        <v>0.14077640117448301</v>
      </c>
      <c r="Q196" s="17">
        <v>0.12962185203968399</v>
      </c>
      <c r="R196" s="17"/>
      <c r="S196" s="17">
        <v>0.180586718233091</v>
      </c>
      <c r="T196" s="17">
        <v>0.167143787986965</v>
      </c>
      <c r="U196" s="17">
        <v>0.111502027325017</v>
      </c>
      <c r="V196" s="17">
        <v>0.14431082517499799</v>
      </c>
      <c r="W196" s="17">
        <v>0.16185030958838501</v>
      </c>
      <c r="X196" s="17">
        <v>0.12419196166275499</v>
      </c>
      <c r="Y196" s="17">
        <v>0.17702076395087099</v>
      </c>
      <c r="Z196" s="17">
        <v>8.5363586809480002E-2</v>
      </c>
      <c r="AA196" s="17">
        <v>0.14646940804397901</v>
      </c>
      <c r="AB196" s="17">
        <v>0.21592499087373199</v>
      </c>
      <c r="AC196" s="17">
        <v>0.187132652951467</v>
      </c>
      <c r="AD196" s="17">
        <v>0.181602313361202</v>
      </c>
      <c r="AE196" s="17"/>
      <c r="AF196" s="17">
        <v>0.141438167529955</v>
      </c>
      <c r="AG196" s="17">
        <v>0.17371964518431601</v>
      </c>
      <c r="AH196" s="17">
        <v>0.1171449843785</v>
      </c>
      <c r="AI196" s="17">
        <v>0.16248385246014699</v>
      </c>
      <c r="AJ196" s="17">
        <v>0.21100424479749599</v>
      </c>
      <c r="AK196" s="17"/>
      <c r="AL196" s="17">
        <v>0.20872112542519999</v>
      </c>
      <c r="AM196" s="17">
        <v>0.117660969737934</v>
      </c>
      <c r="AN196" s="17">
        <v>0.19120613665574601</v>
      </c>
      <c r="AO196" s="17">
        <v>0.186786070013192</v>
      </c>
      <c r="AP196" s="17">
        <v>0.20234660981768399</v>
      </c>
      <c r="AQ196" s="17"/>
      <c r="AR196" s="17">
        <v>0.167196417966294</v>
      </c>
      <c r="AS196" s="17">
        <v>0.14494267440200501</v>
      </c>
      <c r="AT196" s="17">
        <v>0.18671874719866699</v>
      </c>
    </row>
    <row r="197" spans="2:46" x14ac:dyDescent="0.3">
      <c r="B197" t="s">
        <v>169</v>
      </c>
      <c r="C197" s="17">
        <v>0.12681047580884799</v>
      </c>
      <c r="D197" s="17">
        <v>0.14674867569461</v>
      </c>
      <c r="E197" s="17">
        <v>0.105609396616444</v>
      </c>
      <c r="F197" s="17"/>
      <c r="G197" s="17">
        <v>0.155770344262331</v>
      </c>
      <c r="H197" s="17">
        <v>0.135823092698443</v>
      </c>
      <c r="I197" s="17">
        <v>0.103607562647791</v>
      </c>
      <c r="J197" s="17">
        <v>8.2726873998534595E-2</v>
      </c>
      <c r="K197" s="17">
        <v>0.13121438883388301</v>
      </c>
      <c r="L197" s="17">
        <v>0.15198450137362701</v>
      </c>
      <c r="M197" s="17"/>
      <c r="N197" s="17">
        <v>0.15066739747625699</v>
      </c>
      <c r="O197" s="17">
        <v>0.116829926867296</v>
      </c>
      <c r="P197" s="17">
        <v>0.12997717564733299</v>
      </c>
      <c r="Q197" s="17">
        <v>0.10830898204999199</v>
      </c>
      <c r="R197" s="17"/>
      <c r="S197" s="17">
        <v>0.16643919386289199</v>
      </c>
      <c r="T197" s="17">
        <v>0.123224034043489</v>
      </c>
      <c r="U197" s="17">
        <v>0.14051861656890599</v>
      </c>
      <c r="V197" s="17">
        <v>0.12541920641465401</v>
      </c>
      <c r="W197" s="17">
        <v>0.14950448297873301</v>
      </c>
      <c r="X197" s="17">
        <v>0.137055118871697</v>
      </c>
      <c r="Y197" s="17">
        <v>0.111652989466866</v>
      </c>
      <c r="Z197" s="17">
        <v>5.1978852626838198E-2</v>
      </c>
      <c r="AA197" s="17">
        <v>0.112550706825575</v>
      </c>
      <c r="AB197" s="17">
        <v>0.113046243772843</v>
      </c>
      <c r="AC197" s="17">
        <v>0.124952074163034</v>
      </c>
      <c r="AD197" s="17">
        <v>7.6969453386492206E-2</v>
      </c>
      <c r="AE197" s="17"/>
      <c r="AF197" s="17">
        <v>7.8694915277168806E-2</v>
      </c>
      <c r="AG197" s="17">
        <v>0.11039664276082101</v>
      </c>
      <c r="AH197" s="17">
        <v>0.16915193229803099</v>
      </c>
      <c r="AI197" s="17">
        <v>0.19983425315051101</v>
      </c>
      <c r="AJ197" s="17">
        <v>0.126043701907191</v>
      </c>
      <c r="AK197" s="17"/>
      <c r="AL197" s="17">
        <v>0.11996125253756799</v>
      </c>
      <c r="AM197" s="17">
        <v>0.182714028018993</v>
      </c>
      <c r="AN197" s="17">
        <v>0.106053731210035</v>
      </c>
      <c r="AO197" s="17">
        <v>0.173155878121032</v>
      </c>
      <c r="AP197" s="17">
        <v>0.10042985256319201</v>
      </c>
      <c r="AQ197" s="17"/>
      <c r="AR197" s="17">
        <v>9.5255428896810407E-2</v>
      </c>
      <c r="AS197" s="17">
        <v>0.14388180157695299</v>
      </c>
      <c r="AT197" s="17">
        <v>0.204507302429251</v>
      </c>
    </row>
    <row r="198" spans="2:46" x14ac:dyDescent="0.3">
      <c r="B198" t="s">
        <v>170</v>
      </c>
      <c r="C198" s="17">
        <v>0.105219268087708</v>
      </c>
      <c r="D198" s="17">
        <v>8.1810376090672099E-2</v>
      </c>
      <c r="E198" s="17">
        <v>0.12843316978105401</v>
      </c>
      <c r="F198" s="17"/>
      <c r="G198" s="17">
        <v>0.12673124182378101</v>
      </c>
      <c r="H198" s="17">
        <v>6.8298281910066594E-2</v>
      </c>
      <c r="I198" s="17">
        <v>0.12608504055583</v>
      </c>
      <c r="J198" s="17">
        <v>0.15036277811305099</v>
      </c>
      <c r="K198" s="17">
        <v>0.11261154701867999</v>
      </c>
      <c r="L198" s="17">
        <v>6.2235005766686502E-2</v>
      </c>
      <c r="M198" s="17"/>
      <c r="N198" s="17">
        <v>4.9966228650694999E-2</v>
      </c>
      <c r="O198" s="17">
        <v>0.10328892116055501</v>
      </c>
      <c r="P198" s="17">
        <v>0.12085114442202199</v>
      </c>
      <c r="Q198" s="17">
        <v>0.154293497628675</v>
      </c>
      <c r="R198" s="17"/>
      <c r="S198" s="17">
        <v>8.5397038583577098E-2</v>
      </c>
      <c r="T198" s="17">
        <v>0.108809706384106</v>
      </c>
      <c r="U198" s="17">
        <v>0.116560118486479</v>
      </c>
      <c r="V198" s="17">
        <v>0.105484912469664</v>
      </c>
      <c r="W198" s="17">
        <v>8.1400444312108897E-2</v>
      </c>
      <c r="X198" s="17">
        <v>0.122031049946625</v>
      </c>
      <c r="Y198" s="17">
        <v>6.5995874589802897E-2</v>
      </c>
      <c r="Z198" s="17">
        <v>0.13466490560835601</v>
      </c>
      <c r="AA198" s="17">
        <v>0.12929834762308601</v>
      </c>
      <c r="AB198" s="17">
        <v>0.127404988672182</v>
      </c>
      <c r="AC198" s="17">
        <v>0.111017624231055</v>
      </c>
      <c r="AD198" s="17">
        <v>5.7392120868586499E-2</v>
      </c>
      <c r="AE198" s="17"/>
      <c r="AF198" s="17">
        <v>0.117601913437828</v>
      </c>
      <c r="AG198" s="17">
        <v>7.43692683023051E-2</v>
      </c>
      <c r="AH198" s="17">
        <v>6.7803332596186899E-2</v>
      </c>
      <c r="AI198" s="17">
        <v>3.8053240499558001E-2</v>
      </c>
      <c r="AJ198" s="17">
        <v>7.7848947796546095E-2</v>
      </c>
      <c r="AK198" s="17"/>
      <c r="AL198" s="17">
        <v>9.3714688516195493E-2</v>
      </c>
      <c r="AM198" s="17">
        <v>6.5149964373993896E-2</v>
      </c>
      <c r="AN198" s="17">
        <v>6.3062089471226906E-2</v>
      </c>
      <c r="AO198" s="17">
        <v>4.32705059238713E-2</v>
      </c>
      <c r="AP198" s="17">
        <v>8.3792100887778997E-2</v>
      </c>
      <c r="AQ198" s="17"/>
      <c r="AR198" s="17">
        <v>0.138737896097723</v>
      </c>
      <c r="AS198" s="17">
        <v>4.2611736209289798E-2</v>
      </c>
      <c r="AT198" s="17">
        <v>3.4256465467524602E-2</v>
      </c>
    </row>
    <row r="199" spans="2:46" x14ac:dyDescent="0.3">
      <c r="B199" t="s">
        <v>171</v>
      </c>
      <c r="C199" s="17">
        <v>9.7930947042470698E-2</v>
      </c>
      <c r="D199" s="17">
        <v>9.1524448566833103E-2</v>
      </c>
      <c r="E199" s="17">
        <v>0.103599612400323</v>
      </c>
      <c r="F199" s="17"/>
      <c r="G199" s="17">
        <v>0.115333899073333</v>
      </c>
      <c r="H199" s="17">
        <v>0.13483239776872899</v>
      </c>
      <c r="I199" s="17">
        <v>8.1591396594377502E-2</v>
      </c>
      <c r="J199" s="17">
        <v>9.89810569624342E-2</v>
      </c>
      <c r="K199" s="17">
        <v>7.6675110300898006E-2</v>
      </c>
      <c r="L199" s="17">
        <v>8.3093132743371198E-2</v>
      </c>
      <c r="M199" s="17"/>
      <c r="N199" s="17">
        <v>9.5848877121005496E-2</v>
      </c>
      <c r="O199" s="17">
        <v>0.106564229370656</v>
      </c>
      <c r="P199" s="17">
        <v>7.8238620374097997E-2</v>
      </c>
      <c r="Q199" s="17">
        <v>0.10968465516505101</v>
      </c>
      <c r="R199" s="17"/>
      <c r="S199" s="17">
        <v>0.127099895105515</v>
      </c>
      <c r="T199" s="17">
        <v>0.10483424732140099</v>
      </c>
      <c r="U199" s="17">
        <v>8.8348411176060598E-2</v>
      </c>
      <c r="V199" s="17">
        <v>0.104782345104994</v>
      </c>
      <c r="W199" s="17">
        <v>6.6477130475908294E-2</v>
      </c>
      <c r="X199" s="17">
        <v>0.138531374673038</v>
      </c>
      <c r="Y199" s="17">
        <v>4.7242868957747298E-2</v>
      </c>
      <c r="Z199" s="17">
        <v>0.162997384370653</v>
      </c>
      <c r="AA199" s="17">
        <v>6.6513446767931195E-2</v>
      </c>
      <c r="AB199" s="17">
        <v>9.9280668150272394E-2</v>
      </c>
      <c r="AC199" s="17">
        <v>7.7629042761165098E-2</v>
      </c>
      <c r="AD199" s="17">
        <v>8.2374387104059907E-2</v>
      </c>
      <c r="AE199" s="17"/>
      <c r="AF199" s="17">
        <v>0.16261018699468599</v>
      </c>
      <c r="AG199" s="17">
        <v>0.12512740924742299</v>
      </c>
      <c r="AH199" s="17">
        <v>6.1894522262666299E-2</v>
      </c>
      <c r="AI199" s="17">
        <v>9.3984769971391796E-2</v>
      </c>
      <c r="AJ199" s="17">
        <v>0.101369746280541</v>
      </c>
      <c r="AK199" s="17"/>
      <c r="AL199" s="17">
        <v>0.104113886552319</v>
      </c>
      <c r="AM199" s="17">
        <v>6.7274480377304199E-2</v>
      </c>
      <c r="AN199" s="17">
        <v>0.12211265522595</v>
      </c>
      <c r="AO199" s="17">
        <v>0.10757500360255599</v>
      </c>
      <c r="AP199" s="17">
        <v>0.126494500855867</v>
      </c>
      <c r="AQ199" s="17"/>
      <c r="AR199" s="17">
        <v>9.9446700479415007E-2</v>
      </c>
      <c r="AS199" s="17">
        <v>9.58056498765473E-2</v>
      </c>
      <c r="AT199" s="17">
        <v>9.4667188348890804E-2</v>
      </c>
    </row>
    <row r="200" spans="2:46" x14ac:dyDescent="0.3">
      <c r="B200" t="s">
        <v>172</v>
      </c>
      <c r="C200" s="17">
        <v>9.4497935888131004E-2</v>
      </c>
      <c r="D200" s="17">
        <v>0.10812553016668799</v>
      </c>
      <c r="E200" s="17">
        <v>8.1444597742384203E-2</v>
      </c>
      <c r="F200" s="17"/>
      <c r="G200" s="17">
        <v>6.0038504738053701E-2</v>
      </c>
      <c r="H200" s="17">
        <v>0.115267562186217</v>
      </c>
      <c r="I200" s="17">
        <v>6.8995508355552598E-2</v>
      </c>
      <c r="J200" s="17">
        <v>8.6889534974353894E-2</v>
      </c>
      <c r="K200" s="17">
        <v>0.12201886354704999</v>
      </c>
      <c r="L200" s="17">
        <v>0.10903747183368</v>
      </c>
      <c r="M200" s="17"/>
      <c r="N200" s="17">
        <v>0.12695867977547501</v>
      </c>
      <c r="O200" s="17">
        <v>9.0297277879752294E-2</v>
      </c>
      <c r="P200" s="17">
        <v>8.6634842288318595E-2</v>
      </c>
      <c r="Q200" s="17">
        <v>7.1912063920318806E-2</v>
      </c>
      <c r="R200" s="17"/>
      <c r="S200" s="17">
        <v>0.143916345573606</v>
      </c>
      <c r="T200" s="17">
        <v>5.0913065246618303E-2</v>
      </c>
      <c r="U200" s="17">
        <v>9.1322050594996096E-2</v>
      </c>
      <c r="V200" s="17">
        <v>0.12763727341993999</v>
      </c>
      <c r="W200" s="17">
        <v>8.0623751454624901E-2</v>
      </c>
      <c r="X200" s="17">
        <v>7.5918139077780694E-2</v>
      </c>
      <c r="Y200" s="17">
        <v>4.5759433622398801E-2</v>
      </c>
      <c r="Z200" s="17">
        <v>0.10205511246752801</v>
      </c>
      <c r="AA200" s="17">
        <v>0.10923803329295299</v>
      </c>
      <c r="AB200" s="17">
        <v>9.4757446749743304E-2</v>
      </c>
      <c r="AC200" s="17">
        <v>0.110751875003214</v>
      </c>
      <c r="AD200" s="17">
        <v>8.7303194437047205E-2</v>
      </c>
      <c r="AE200" s="17"/>
      <c r="AF200" s="17">
        <v>4.1600285968553599E-2</v>
      </c>
      <c r="AG200" s="17">
        <v>7.7742321417166901E-2</v>
      </c>
      <c r="AH200" s="17">
        <v>0.142298478512001</v>
      </c>
      <c r="AI200" s="17">
        <v>0.119285010211826</v>
      </c>
      <c r="AJ200" s="17">
        <v>0.11775100376360299</v>
      </c>
      <c r="AK200" s="17"/>
      <c r="AL200" s="17">
        <v>0.10237176630829101</v>
      </c>
      <c r="AM200" s="17">
        <v>0.115629785017871</v>
      </c>
      <c r="AN200" s="17">
        <v>8.6168864529694397E-2</v>
      </c>
      <c r="AO200" s="17">
        <v>0.114733120110201</v>
      </c>
      <c r="AP200" s="17">
        <v>4.5765283442136803E-2</v>
      </c>
      <c r="AQ200" s="17"/>
      <c r="AR200" s="17">
        <v>7.4147022380195104E-2</v>
      </c>
      <c r="AS200" s="17">
        <v>0.118406627447983</v>
      </c>
      <c r="AT200" s="17">
        <v>0.12715870943277599</v>
      </c>
    </row>
    <row r="201" spans="2:46" x14ac:dyDescent="0.3">
      <c r="B201" t="s">
        <v>173</v>
      </c>
      <c r="C201" s="17">
        <v>9.4000468604722096E-2</v>
      </c>
      <c r="D201" s="17">
        <v>0.11474359110764699</v>
      </c>
      <c r="E201" s="17">
        <v>7.3984013163580595E-2</v>
      </c>
      <c r="F201" s="17"/>
      <c r="G201" s="17">
        <v>8.4615391083062805E-2</v>
      </c>
      <c r="H201" s="17">
        <v>0.117376110591591</v>
      </c>
      <c r="I201" s="17">
        <v>6.3986977001514497E-2</v>
      </c>
      <c r="J201" s="17">
        <v>7.7222045019463906E-2</v>
      </c>
      <c r="K201" s="17">
        <v>0.108878970591081</v>
      </c>
      <c r="L201" s="17">
        <v>0.109351159242844</v>
      </c>
      <c r="M201" s="17"/>
      <c r="N201" s="17">
        <v>0.12187396909588399</v>
      </c>
      <c r="O201" s="17">
        <v>0.101906606692466</v>
      </c>
      <c r="P201" s="17">
        <v>8.7367496369793907E-2</v>
      </c>
      <c r="Q201" s="17">
        <v>6.0345570325825E-2</v>
      </c>
      <c r="R201" s="17"/>
      <c r="S201" s="17">
        <v>0.139921389117839</v>
      </c>
      <c r="T201" s="17">
        <v>9.7991121134733794E-2</v>
      </c>
      <c r="U201" s="17">
        <v>9.0005004946390396E-2</v>
      </c>
      <c r="V201" s="17">
        <v>6.6584806810416106E-2</v>
      </c>
      <c r="W201" s="17">
        <v>9.0676320799953095E-2</v>
      </c>
      <c r="X201" s="17">
        <v>0.107617820466129</v>
      </c>
      <c r="Y201" s="17">
        <v>9.8373072592264299E-2</v>
      </c>
      <c r="Z201" s="17">
        <v>9.4980606514773205E-2</v>
      </c>
      <c r="AA201" s="17">
        <v>5.9923998652253001E-2</v>
      </c>
      <c r="AB201" s="17">
        <v>8.32868246824119E-2</v>
      </c>
      <c r="AC201" s="17">
        <v>8.0166735167528605E-2</v>
      </c>
      <c r="AD201" s="17">
        <v>8.9074681675744893E-2</v>
      </c>
      <c r="AE201" s="17"/>
      <c r="AF201" s="17">
        <v>4.7568896109439103E-2</v>
      </c>
      <c r="AG201" s="17">
        <v>0.10163748992388499</v>
      </c>
      <c r="AH201" s="17">
        <v>9.8132694112817095E-2</v>
      </c>
      <c r="AI201" s="17">
        <v>0.122728870007906</v>
      </c>
      <c r="AJ201" s="17">
        <v>9.9191580839679896E-2</v>
      </c>
      <c r="AK201" s="17"/>
      <c r="AL201" s="17">
        <v>0.13206695930690601</v>
      </c>
      <c r="AM201" s="17">
        <v>8.2195938453109907E-2</v>
      </c>
      <c r="AN201" s="17">
        <v>0.10931046915175301</v>
      </c>
      <c r="AO201" s="17">
        <v>0.12523747460954601</v>
      </c>
      <c r="AP201" s="17">
        <v>5.8724266721180203E-2</v>
      </c>
      <c r="AQ201" s="17"/>
      <c r="AR201" s="17">
        <v>6.5421232027836701E-2</v>
      </c>
      <c r="AS201" s="17">
        <v>0.12240088565331</v>
      </c>
      <c r="AT201" s="17">
        <v>0.13153494000123001</v>
      </c>
    </row>
    <row r="202" spans="2:46" x14ac:dyDescent="0.3">
      <c r="B202" t="s">
        <v>174</v>
      </c>
      <c r="C202" s="17">
        <v>9.2716480103235105E-2</v>
      </c>
      <c r="D202" s="17">
        <v>0.10877039633162899</v>
      </c>
      <c r="E202" s="17">
        <v>7.6209904094162395E-2</v>
      </c>
      <c r="F202" s="17"/>
      <c r="G202" s="17">
        <v>0.110772379912355</v>
      </c>
      <c r="H202" s="17">
        <v>0.113599111931589</v>
      </c>
      <c r="I202" s="17">
        <v>8.9864827815663295E-2</v>
      </c>
      <c r="J202" s="17">
        <v>6.9140499950918893E-2</v>
      </c>
      <c r="K202" s="17">
        <v>8.6839538168770505E-2</v>
      </c>
      <c r="L202" s="17">
        <v>8.9151273292674901E-2</v>
      </c>
      <c r="M202" s="17"/>
      <c r="N202" s="17">
        <v>0.11243993092160499</v>
      </c>
      <c r="O202" s="17">
        <v>8.7737642198021507E-2</v>
      </c>
      <c r="P202" s="17">
        <v>8.7211290739948294E-2</v>
      </c>
      <c r="Q202" s="17">
        <v>8.0798283275835103E-2</v>
      </c>
      <c r="R202" s="17"/>
      <c r="S202" s="17">
        <v>0.110238231371436</v>
      </c>
      <c r="T202" s="17">
        <v>7.8118046497704305E-2</v>
      </c>
      <c r="U202" s="17">
        <v>8.8874570484309495E-2</v>
      </c>
      <c r="V202" s="17">
        <v>6.78736477498975E-2</v>
      </c>
      <c r="W202" s="17">
        <v>5.5008949130772401E-2</v>
      </c>
      <c r="X202" s="17">
        <v>7.6759248158486199E-2</v>
      </c>
      <c r="Y202" s="17">
        <v>0.13560371708330099</v>
      </c>
      <c r="Z202" s="17">
        <v>6.7055511430511403E-2</v>
      </c>
      <c r="AA202" s="17">
        <v>0.122334859127451</v>
      </c>
      <c r="AB202" s="17">
        <v>9.68906570358153E-2</v>
      </c>
      <c r="AC202" s="17">
        <v>0.10683952711929499</v>
      </c>
      <c r="AD202" s="17">
        <v>6.9557217361101598E-2</v>
      </c>
      <c r="AE202" s="17"/>
      <c r="AF202" s="17">
        <v>5.4895897310415602E-2</v>
      </c>
      <c r="AG202" s="17">
        <v>8.7488846903268705E-2</v>
      </c>
      <c r="AH202" s="17">
        <v>0.11165146867219999</v>
      </c>
      <c r="AI202" s="17">
        <v>0.126369771937898</v>
      </c>
      <c r="AJ202" s="17">
        <v>0.102555973507438</v>
      </c>
      <c r="AK202" s="17"/>
      <c r="AL202" s="17">
        <v>8.9315230028568796E-2</v>
      </c>
      <c r="AM202" s="17">
        <v>0.122571210826321</v>
      </c>
      <c r="AN202" s="17">
        <v>7.5342480717762894E-2</v>
      </c>
      <c r="AO202" s="17">
        <v>0.124033008421722</v>
      </c>
      <c r="AP202" s="17">
        <v>9.5034866619736702E-2</v>
      </c>
      <c r="AQ202" s="17"/>
      <c r="AR202" s="17">
        <v>6.1573401337109999E-2</v>
      </c>
      <c r="AS202" s="17">
        <v>0.121809475206082</v>
      </c>
      <c r="AT202" s="17">
        <v>0.14041200968360901</v>
      </c>
    </row>
    <row r="203" spans="2:46" x14ac:dyDescent="0.3">
      <c r="B203" t="s">
        <v>175</v>
      </c>
      <c r="C203" s="17">
        <v>8.9414992607218496E-2</v>
      </c>
      <c r="D203" s="17">
        <v>0.115621981729201</v>
      </c>
      <c r="E203" s="17">
        <v>6.4039269093540296E-2</v>
      </c>
      <c r="F203" s="17"/>
      <c r="G203" s="17">
        <v>6.13114934645346E-2</v>
      </c>
      <c r="H203" s="17">
        <v>8.7097015107503298E-2</v>
      </c>
      <c r="I203" s="17">
        <v>6.3143324063134401E-2</v>
      </c>
      <c r="J203" s="17">
        <v>7.3167503999318595E-2</v>
      </c>
      <c r="K203" s="17">
        <v>0.110529596473952</v>
      </c>
      <c r="L203" s="17">
        <v>0.13044898721439199</v>
      </c>
      <c r="M203" s="17"/>
      <c r="N203" s="17">
        <v>0.134421324613615</v>
      </c>
      <c r="O203" s="17">
        <v>9.1311475833564207E-2</v>
      </c>
      <c r="P203" s="17">
        <v>7.4882081441156295E-2</v>
      </c>
      <c r="Q203" s="17">
        <v>5.0896349049414903E-2</v>
      </c>
      <c r="R203" s="17"/>
      <c r="S203" s="17">
        <v>9.8504157889845401E-2</v>
      </c>
      <c r="T203" s="17">
        <v>9.6599289957879503E-2</v>
      </c>
      <c r="U203" s="17">
        <v>7.0516749207482493E-2</v>
      </c>
      <c r="V203" s="17">
        <v>9.9599035048905799E-2</v>
      </c>
      <c r="W203" s="17">
        <v>6.2211078709258599E-2</v>
      </c>
      <c r="X203" s="17">
        <v>6.9940507485780706E-2</v>
      </c>
      <c r="Y203" s="17">
        <v>7.5853618600244102E-2</v>
      </c>
      <c r="Z203" s="17">
        <v>9.0097458778452696E-2</v>
      </c>
      <c r="AA203" s="17">
        <v>0.10693664682845901</v>
      </c>
      <c r="AB203" s="17">
        <v>9.6280513980830706E-2</v>
      </c>
      <c r="AC203" s="17">
        <v>9.5123021332550697E-2</v>
      </c>
      <c r="AD203" s="17">
        <v>9.8741936098597896E-2</v>
      </c>
      <c r="AE203" s="17"/>
      <c r="AF203" s="17">
        <v>6.9613606636044906E-2</v>
      </c>
      <c r="AG203" s="17">
        <v>7.8815771370450899E-2</v>
      </c>
      <c r="AH203" s="17">
        <v>8.7709082545740502E-2</v>
      </c>
      <c r="AI203" s="17">
        <v>0.15497106386774401</v>
      </c>
      <c r="AJ203" s="17">
        <v>0.11042976449467699</v>
      </c>
      <c r="AK203" s="17"/>
      <c r="AL203" s="17">
        <v>9.1008912404215894E-2</v>
      </c>
      <c r="AM203" s="17">
        <v>9.3667389940678997E-2</v>
      </c>
      <c r="AN203" s="17">
        <v>8.7151399428515394E-2</v>
      </c>
      <c r="AO203" s="17">
        <v>0.154934697220898</v>
      </c>
      <c r="AP203" s="17">
        <v>4.3592009668116001E-2</v>
      </c>
      <c r="AQ203" s="17"/>
      <c r="AR203" s="17">
        <v>6.1416260250693702E-2</v>
      </c>
      <c r="AS203" s="17">
        <v>0.109631362524875</v>
      </c>
      <c r="AT203" s="17">
        <v>0.150416473727325</v>
      </c>
    </row>
    <row r="204" spans="2:46" x14ac:dyDescent="0.3">
      <c r="B204" t="s">
        <v>176</v>
      </c>
      <c r="C204" s="17">
        <v>7.4495875096752096E-2</v>
      </c>
      <c r="D204" s="17">
        <v>8.0157730946781705E-2</v>
      </c>
      <c r="E204" s="17">
        <v>6.9176836295367805E-2</v>
      </c>
      <c r="F204" s="17"/>
      <c r="G204" s="17">
        <v>9.2447575988316905E-2</v>
      </c>
      <c r="H204" s="17">
        <v>6.5644988001508503E-2</v>
      </c>
      <c r="I204" s="17">
        <v>8.4765838603400798E-2</v>
      </c>
      <c r="J204" s="17">
        <v>8.6169004854292006E-2</v>
      </c>
      <c r="K204" s="17">
        <v>6.2024592029539E-2</v>
      </c>
      <c r="L204" s="17">
        <v>6.0258004219548397E-2</v>
      </c>
      <c r="M204" s="17"/>
      <c r="N204" s="17">
        <v>7.6232845942632493E-2</v>
      </c>
      <c r="O204" s="17">
        <v>7.8075758290282807E-2</v>
      </c>
      <c r="P204" s="17">
        <v>6.5308947907537496E-2</v>
      </c>
      <c r="Q204" s="17">
        <v>7.6095436683428497E-2</v>
      </c>
      <c r="R204" s="17"/>
      <c r="S204" s="17">
        <v>6.9402831494829301E-2</v>
      </c>
      <c r="T204" s="17">
        <v>7.1916784862960603E-2</v>
      </c>
      <c r="U204" s="17">
        <v>6.8153606701535502E-2</v>
      </c>
      <c r="V204" s="17">
        <v>0.12373241336625999</v>
      </c>
      <c r="W204" s="17">
        <v>6.2637197090649105E-2</v>
      </c>
      <c r="X204" s="17">
        <v>7.0404869464642097E-2</v>
      </c>
      <c r="Y204" s="17">
        <v>7.3771725423842693E-2</v>
      </c>
      <c r="Z204" s="17">
        <v>0.10060706349071701</v>
      </c>
      <c r="AA204" s="17">
        <v>6.3260821863375699E-2</v>
      </c>
      <c r="AB204" s="17">
        <v>7.4816074452693906E-2</v>
      </c>
      <c r="AC204" s="17">
        <v>6.6822526254091796E-2</v>
      </c>
      <c r="AD204" s="17">
        <v>3.879897424282E-2</v>
      </c>
      <c r="AE204" s="17"/>
      <c r="AF204" s="17">
        <v>9.8585035049914393E-2</v>
      </c>
      <c r="AG204" s="17">
        <v>8.1768712231421695E-2</v>
      </c>
      <c r="AH204" s="17">
        <v>5.7034621409705701E-2</v>
      </c>
      <c r="AI204" s="17">
        <v>9.7443629400499998E-2</v>
      </c>
      <c r="AJ204" s="17">
        <v>8.6266385050737096E-2</v>
      </c>
      <c r="AK204" s="17"/>
      <c r="AL204" s="17">
        <v>6.40979289403764E-2</v>
      </c>
      <c r="AM204" s="17">
        <v>5.3555513323033599E-2</v>
      </c>
      <c r="AN204" s="17">
        <v>8.5626244808345603E-2</v>
      </c>
      <c r="AO204" s="17">
        <v>0.122156357377183</v>
      </c>
      <c r="AP204" s="17">
        <v>9.9865111669989695E-2</v>
      </c>
      <c r="AQ204" s="17"/>
      <c r="AR204" s="17">
        <v>6.3552344791988194E-2</v>
      </c>
      <c r="AS204" s="17">
        <v>8.4443877008544402E-2</v>
      </c>
      <c r="AT204" s="17">
        <v>0.102372051493848</v>
      </c>
    </row>
    <row r="205" spans="2:46" x14ac:dyDescent="0.3">
      <c r="B205" t="s">
        <v>177</v>
      </c>
      <c r="C205" s="17">
        <v>6.8105546077476306E-2</v>
      </c>
      <c r="D205" s="17">
        <v>8.5322059141002493E-2</v>
      </c>
      <c r="E205" s="17">
        <v>5.0573849306207397E-2</v>
      </c>
      <c r="F205" s="17"/>
      <c r="G205" s="17">
        <v>8.4130832019099502E-2</v>
      </c>
      <c r="H205" s="17">
        <v>0.12593294349770201</v>
      </c>
      <c r="I205" s="17">
        <v>0.104200529915808</v>
      </c>
      <c r="J205" s="17">
        <v>3.2808824975812299E-2</v>
      </c>
      <c r="K205" s="17">
        <v>1.28136853832198E-2</v>
      </c>
      <c r="L205" s="17">
        <v>4.6847631045964198E-2</v>
      </c>
      <c r="M205" s="17"/>
      <c r="N205" s="17">
        <v>8.5578915911189102E-2</v>
      </c>
      <c r="O205" s="17">
        <v>5.6468445585412599E-2</v>
      </c>
      <c r="P205" s="17">
        <v>5.5055371626182202E-2</v>
      </c>
      <c r="Q205" s="17">
        <v>7.1523642083548E-2</v>
      </c>
      <c r="R205" s="17"/>
      <c r="S205" s="17">
        <v>9.8677163827757194E-2</v>
      </c>
      <c r="T205" s="17">
        <v>5.6267002165154199E-2</v>
      </c>
      <c r="U205" s="17">
        <v>7.3524397797652394E-2</v>
      </c>
      <c r="V205" s="17">
        <v>7.2963500640188E-2</v>
      </c>
      <c r="W205" s="17">
        <v>5.9699902559231903E-2</v>
      </c>
      <c r="X205" s="17">
        <v>5.60346595529497E-2</v>
      </c>
      <c r="Y205" s="17">
        <v>4.64173501638711E-2</v>
      </c>
      <c r="Z205" s="17">
        <v>3.57581231321479E-2</v>
      </c>
      <c r="AA205" s="17">
        <v>9.7104744883923497E-2</v>
      </c>
      <c r="AB205" s="17">
        <v>3.9614379735776799E-2</v>
      </c>
      <c r="AC205" s="17">
        <v>7.8178479700694997E-2</v>
      </c>
      <c r="AD205" s="17">
        <v>6.64040308237904E-2</v>
      </c>
      <c r="AE205" s="17"/>
      <c r="AF205" s="17">
        <v>7.5246408395386696E-2</v>
      </c>
      <c r="AG205" s="17">
        <v>8.0117034610661997E-2</v>
      </c>
      <c r="AH205" s="17">
        <v>4.8985187791051397E-2</v>
      </c>
      <c r="AI205" s="17">
        <v>9.5274945376469994E-2</v>
      </c>
      <c r="AJ205" s="17">
        <v>5.5594285520758902E-2</v>
      </c>
      <c r="AK205" s="17"/>
      <c r="AL205" s="17">
        <v>7.0492003161229805E-2</v>
      </c>
      <c r="AM205" s="17">
        <v>3.6083168825909097E-2</v>
      </c>
      <c r="AN205" s="17">
        <v>0.1098189176079</v>
      </c>
      <c r="AO205" s="17">
        <v>0.10517283716029401</v>
      </c>
      <c r="AP205" s="17">
        <v>3.9644516018741298E-2</v>
      </c>
      <c r="AQ205" s="17"/>
      <c r="AR205" s="17">
        <v>5.8042172028605198E-2</v>
      </c>
      <c r="AS205" s="17">
        <v>6.2754399412533399E-2</v>
      </c>
      <c r="AT205" s="17">
        <v>9.7935993981346794E-2</v>
      </c>
    </row>
    <row r="206" spans="2:46" x14ac:dyDescent="0.3">
      <c r="B206" t="s">
        <v>178</v>
      </c>
      <c r="C206" s="17">
        <v>6.3403565074095503E-2</v>
      </c>
      <c r="D206" s="17">
        <v>8.3124795354311498E-2</v>
      </c>
      <c r="E206" s="17">
        <v>4.4296391018293801E-2</v>
      </c>
      <c r="F206" s="17"/>
      <c r="G206" s="17">
        <v>5.91114589793411E-2</v>
      </c>
      <c r="H206" s="17">
        <v>8.6130362345184494E-2</v>
      </c>
      <c r="I206" s="17">
        <v>6.7009160982552995E-2</v>
      </c>
      <c r="J206" s="17">
        <v>5.91185929301676E-2</v>
      </c>
      <c r="K206" s="17">
        <v>3.18974216258451E-2</v>
      </c>
      <c r="L206" s="17">
        <v>6.9506684890479301E-2</v>
      </c>
      <c r="M206" s="17"/>
      <c r="N206" s="17">
        <v>8.2952768453563794E-2</v>
      </c>
      <c r="O206" s="17">
        <v>6.3494217357429106E-2</v>
      </c>
      <c r="P206" s="17">
        <v>5.8430326582965902E-2</v>
      </c>
      <c r="Q206" s="17">
        <v>4.7368247737688197E-2</v>
      </c>
      <c r="R206" s="17"/>
      <c r="S206" s="17">
        <v>8.0253715843564402E-2</v>
      </c>
      <c r="T206" s="17">
        <v>5.01588616119353E-2</v>
      </c>
      <c r="U206" s="17">
        <v>7.6964312459517306E-2</v>
      </c>
      <c r="V206" s="17">
        <v>5.5046734261245199E-2</v>
      </c>
      <c r="W206" s="17">
        <v>6.06676213880789E-2</v>
      </c>
      <c r="X206" s="17">
        <v>6.8165559289834296E-2</v>
      </c>
      <c r="Y206" s="17">
        <v>6.9369946167062296E-2</v>
      </c>
      <c r="Z206" s="17">
        <v>6.0310494673709601E-2</v>
      </c>
      <c r="AA206" s="17">
        <v>4.85992631862317E-2</v>
      </c>
      <c r="AB206" s="17">
        <v>6.5447744660898297E-2</v>
      </c>
      <c r="AC206" s="17">
        <v>6.5154510351430495E-2</v>
      </c>
      <c r="AD206" s="17">
        <v>5.6239512445043202E-2</v>
      </c>
      <c r="AE206" s="17"/>
      <c r="AF206" s="17">
        <v>6.6802579091954098E-2</v>
      </c>
      <c r="AG206" s="17">
        <v>9.2927189109696606E-2</v>
      </c>
      <c r="AH206" s="17">
        <v>5.06986262336191E-2</v>
      </c>
      <c r="AI206" s="17">
        <v>4.04228909526477E-2</v>
      </c>
      <c r="AJ206" s="17">
        <v>6.3866468998578493E-2</v>
      </c>
      <c r="AK206" s="17"/>
      <c r="AL206" s="17">
        <v>8.9695859876046294E-2</v>
      </c>
      <c r="AM206" s="17">
        <v>4.5675371317867301E-2</v>
      </c>
      <c r="AN206" s="17">
        <v>0.101400200044098</v>
      </c>
      <c r="AO206" s="17">
        <v>6.0673529323770597E-2</v>
      </c>
      <c r="AP206" s="17">
        <v>7.1796756504621598E-2</v>
      </c>
      <c r="AQ206" s="17"/>
      <c r="AR206" s="17">
        <v>6.2003579749228703E-2</v>
      </c>
      <c r="AS206" s="17">
        <v>7.6015502115286904E-2</v>
      </c>
      <c r="AT206" s="17">
        <v>4.4973779714416497E-2</v>
      </c>
    </row>
    <row r="207" spans="2:46" x14ac:dyDescent="0.3">
      <c r="B207" t="s">
        <v>179</v>
      </c>
      <c r="C207" s="17">
        <v>5.7349642282687997E-2</v>
      </c>
      <c r="D207" s="17">
        <v>6.9856885976111699E-2</v>
      </c>
      <c r="E207" s="17">
        <v>4.5282534415680101E-2</v>
      </c>
      <c r="F207" s="17"/>
      <c r="G207" s="17">
        <v>7.6134014161743202E-2</v>
      </c>
      <c r="H207" s="17">
        <v>9.9333060748846499E-2</v>
      </c>
      <c r="I207" s="17">
        <v>5.1552021131268298E-2</v>
      </c>
      <c r="J207" s="17">
        <v>6.3064764338572096E-2</v>
      </c>
      <c r="K207" s="17">
        <v>3.7891015099333701E-2</v>
      </c>
      <c r="L207" s="17">
        <v>2.3865160909192499E-2</v>
      </c>
      <c r="M207" s="17"/>
      <c r="N207" s="17">
        <v>7.2349888231785897E-2</v>
      </c>
      <c r="O207" s="17">
        <v>4.5460626546052998E-2</v>
      </c>
      <c r="P207" s="17">
        <v>5.7586992770308203E-2</v>
      </c>
      <c r="Q207" s="17">
        <v>5.3999981782649198E-2</v>
      </c>
      <c r="R207" s="17"/>
      <c r="S207" s="17">
        <v>8.2905517320672695E-2</v>
      </c>
      <c r="T207" s="17">
        <v>3.3432609331022899E-2</v>
      </c>
      <c r="U207" s="17">
        <v>5.80155471082901E-2</v>
      </c>
      <c r="V207" s="17">
        <v>5.5536802641710702E-2</v>
      </c>
      <c r="W207" s="17">
        <v>5.9871061489447701E-2</v>
      </c>
      <c r="X207" s="17">
        <v>5.0244687899076101E-2</v>
      </c>
      <c r="Y207" s="17">
        <v>4.2630945304969803E-2</v>
      </c>
      <c r="Z207" s="17">
        <v>6.8268112668959893E-2</v>
      </c>
      <c r="AA207" s="17">
        <v>3.6165150726934103E-2</v>
      </c>
      <c r="AB207" s="17">
        <v>7.5223253624009195E-2</v>
      </c>
      <c r="AC207" s="17">
        <v>7.5575574944304905E-2</v>
      </c>
      <c r="AD207" s="17">
        <v>7.8834698546575405E-2</v>
      </c>
      <c r="AE207" s="17"/>
      <c r="AF207" s="17">
        <v>5.6792808995236602E-2</v>
      </c>
      <c r="AG207" s="17">
        <v>6.8607535848075302E-2</v>
      </c>
      <c r="AH207" s="17">
        <v>5.1788232847337301E-2</v>
      </c>
      <c r="AI207" s="17">
        <v>5.03937997113365E-2</v>
      </c>
      <c r="AJ207" s="17">
        <v>5.2920539579976701E-2</v>
      </c>
      <c r="AK207" s="17"/>
      <c r="AL207" s="17">
        <v>5.2172148190391003E-2</v>
      </c>
      <c r="AM207" s="17">
        <v>4.7885560821027698E-2</v>
      </c>
      <c r="AN207" s="17">
        <v>9.6594632560264307E-2</v>
      </c>
      <c r="AO207" s="17">
        <v>6.6129614680550397E-2</v>
      </c>
      <c r="AP207" s="17">
        <v>4.7679659761803002E-2</v>
      </c>
      <c r="AQ207" s="17"/>
      <c r="AR207" s="17">
        <v>5.8703367187257903E-2</v>
      </c>
      <c r="AS207" s="17">
        <v>5.7121938990188401E-2</v>
      </c>
      <c r="AT207" s="17">
        <v>4.9424155270012503E-2</v>
      </c>
    </row>
    <row r="208" spans="2:46" x14ac:dyDescent="0.3">
      <c r="B208" t="s">
        <v>180</v>
      </c>
      <c r="C208" s="17">
        <v>5.6980911294389501E-2</v>
      </c>
      <c r="D208" s="17">
        <v>6.0223303474951001E-2</v>
      </c>
      <c r="E208" s="17">
        <v>5.3977199738904302E-2</v>
      </c>
      <c r="F208" s="17"/>
      <c r="G208" s="17">
        <v>7.28438859280124E-2</v>
      </c>
      <c r="H208" s="17">
        <v>7.5789382537506597E-2</v>
      </c>
      <c r="I208" s="17">
        <v>4.5222678089952298E-2</v>
      </c>
      <c r="J208" s="17">
        <v>3.7915805879979399E-2</v>
      </c>
      <c r="K208" s="17">
        <v>3.5088844351695597E-2</v>
      </c>
      <c r="L208" s="17">
        <v>7.09230208152863E-2</v>
      </c>
      <c r="M208" s="17"/>
      <c r="N208" s="17">
        <v>8.6110498246748601E-2</v>
      </c>
      <c r="O208" s="17">
        <v>7.06396055677911E-2</v>
      </c>
      <c r="P208" s="17">
        <v>3.50348373238977E-2</v>
      </c>
      <c r="Q208" s="17">
        <v>3.1372978686988497E-2</v>
      </c>
      <c r="R208" s="17"/>
      <c r="S208" s="17">
        <v>7.2970467881700099E-2</v>
      </c>
      <c r="T208" s="17">
        <v>6.2989620605918506E-2</v>
      </c>
      <c r="U208" s="17">
        <v>5.4355206953312203E-2</v>
      </c>
      <c r="V208" s="17">
        <v>3.7967893340827799E-2</v>
      </c>
      <c r="W208" s="17">
        <v>4.4462337372160897E-2</v>
      </c>
      <c r="X208" s="17">
        <v>4.17529780824413E-2</v>
      </c>
      <c r="Y208" s="17">
        <v>6.6316498691739806E-2</v>
      </c>
      <c r="Z208" s="17">
        <v>4.4040201925056102E-2</v>
      </c>
      <c r="AA208" s="17">
        <v>4.7388564920460702E-2</v>
      </c>
      <c r="AB208" s="17">
        <v>6.5909638736179596E-2</v>
      </c>
      <c r="AC208" s="17">
        <v>8.5299207523530596E-2</v>
      </c>
      <c r="AD208" s="17">
        <v>4.8394279252230797E-2</v>
      </c>
      <c r="AE208" s="17"/>
      <c r="AF208" s="17">
        <v>5.7830988619731398E-2</v>
      </c>
      <c r="AG208" s="17">
        <v>7.4809544947444295E-2</v>
      </c>
      <c r="AH208" s="17">
        <v>1.00002364633689E-2</v>
      </c>
      <c r="AI208" s="17">
        <v>4.0793269457374798E-2</v>
      </c>
      <c r="AJ208" s="17">
        <v>0.104378016616818</v>
      </c>
      <c r="AK208" s="17"/>
      <c r="AL208" s="17">
        <v>0.111966301877111</v>
      </c>
      <c r="AM208" s="17">
        <v>1.3996387169229E-2</v>
      </c>
      <c r="AN208" s="17">
        <v>8.2320671903519396E-2</v>
      </c>
      <c r="AO208" s="17">
        <v>6.22932699861031E-2</v>
      </c>
      <c r="AP208" s="17">
        <v>7.5675458566336506E-2</v>
      </c>
      <c r="AQ208" s="17"/>
      <c r="AR208" s="17">
        <v>6.8306293745262703E-2</v>
      </c>
      <c r="AS208" s="17">
        <v>4.3205773402726702E-2</v>
      </c>
      <c r="AT208" s="17">
        <v>6.3239784114253003E-2</v>
      </c>
    </row>
    <row r="209" spans="2:46" x14ac:dyDescent="0.3">
      <c r="B209" t="s">
        <v>181</v>
      </c>
      <c r="C209" s="17">
        <v>5.43025090733531E-2</v>
      </c>
      <c r="D209" s="17">
        <v>5.8232494507552898E-2</v>
      </c>
      <c r="E209" s="17">
        <v>5.0618151169024898E-2</v>
      </c>
      <c r="F209" s="17"/>
      <c r="G209" s="17">
        <v>5.63496188132298E-2</v>
      </c>
      <c r="H209" s="17">
        <v>6.8848640864864905E-2</v>
      </c>
      <c r="I209" s="17">
        <v>5.5999156390396099E-2</v>
      </c>
      <c r="J209" s="17">
        <v>5.0849496776541499E-2</v>
      </c>
      <c r="K209" s="17">
        <v>4.0513783933059197E-2</v>
      </c>
      <c r="L209" s="17">
        <v>5.1804869647013002E-2</v>
      </c>
      <c r="M209" s="17"/>
      <c r="N209" s="17">
        <v>6.3203039836772099E-2</v>
      </c>
      <c r="O209" s="17">
        <v>6.3999688029940396E-2</v>
      </c>
      <c r="P209" s="17">
        <v>4.4746891569757197E-2</v>
      </c>
      <c r="Q209" s="17">
        <v>4.3689809858481102E-2</v>
      </c>
      <c r="R209" s="17"/>
      <c r="S209" s="17">
        <v>6.3679192694153605E-2</v>
      </c>
      <c r="T209" s="17">
        <v>5.7797623917347801E-2</v>
      </c>
      <c r="U209" s="17">
        <v>7.3799178156853495E-2</v>
      </c>
      <c r="V209" s="17">
        <v>2.3217338264963399E-2</v>
      </c>
      <c r="W209" s="17">
        <v>8.5791478378509201E-2</v>
      </c>
      <c r="X209" s="17">
        <v>5.9565611131825902E-2</v>
      </c>
      <c r="Y209" s="17">
        <v>6.5766840751212099E-2</v>
      </c>
      <c r="Z209" s="17">
        <v>5.6810564951082602E-2</v>
      </c>
      <c r="AA209" s="17">
        <v>2.0658276439637701E-2</v>
      </c>
      <c r="AB209" s="17">
        <v>8.0818462855599002E-2</v>
      </c>
      <c r="AC209" s="17">
        <v>2.1083346474294301E-2</v>
      </c>
      <c r="AD209" s="17">
        <v>1.2373829178807199E-2</v>
      </c>
      <c r="AE209" s="17"/>
      <c r="AF209" s="17">
        <v>8.5656221169892105E-2</v>
      </c>
      <c r="AG209" s="17">
        <v>5.1848117353919101E-2</v>
      </c>
      <c r="AH209" s="17">
        <v>4.3117667699934303E-2</v>
      </c>
      <c r="AI209" s="17">
        <v>6.2180987467468099E-2</v>
      </c>
      <c r="AJ209" s="17">
        <v>7.3124200980674306E-2</v>
      </c>
      <c r="AK209" s="17"/>
      <c r="AL209" s="17">
        <v>9.8509952256923106E-2</v>
      </c>
      <c r="AM209" s="17">
        <v>3.5134825063940701E-2</v>
      </c>
      <c r="AN209" s="17">
        <v>5.2428076911334998E-2</v>
      </c>
      <c r="AO209" s="17">
        <v>7.7923368254358305E-2</v>
      </c>
      <c r="AP209" s="17">
        <v>7.4919513917541605E-2</v>
      </c>
      <c r="AQ209" s="17"/>
      <c r="AR209" s="17">
        <v>5.6840096356591201E-2</v>
      </c>
      <c r="AS209" s="17">
        <v>4.6525602001956698E-2</v>
      </c>
      <c r="AT209" s="17">
        <v>7.9433904641497993E-2</v>
      </c>
    </row>
    <row r="210" spans="2:46" x14ac:dyDescent="0.3">
      <c r="B210" t="s">
        <v>182</v>
      </c>
      <c r="C210" s="17">
        <v>5.4189761160827202E-2</v>
      </c>
      <c r="D210" s="17">
        <v>4.7895144754424197E-2</v>
      </c>
      <c r="E210" s="17">
        <v>6.0508551293795801E-2</v>
      </c>
      <c r="F210" s="17"/>
      <c r="G210" s="17">
        <v>7.3707421738374704E-2</v>
      </c>
      <c r="H210" s="17">
        <v>0.114492450099959</v>
      </c>
      <c r="I210" s="17">
        <v>6.4684272866389406E-2</v>
      </c>
      <c r="J210" s="17">
        <v>2.3857252223865501E-2</v>
      </c>
      <c r="K210" s="17">
        <v>3.2125783578704201E-2</v>
      </c>
      <c r="L210" s="17">
        <v>2.30926906639498E-2</v>
      </c>
      <c r="M210" s="17"/>
      <c r="N210" s="17">
        <v>6.6933036325214301E-2</v>
      </c>
      <c r="O210" s="17">
        <v>4.1631495091957599E-2</v>
      </c>
      <c r="P210" s="17">
        <v>4.3019622169294898E-2</v>
      </c>
      <c r="Q210" s="17">
        <v>6.3950547256799994E-2</v>
      </c>
      <c r="R210" s="17"/>
      <c r="S210" s="17">
        <v>0.104627093852079</v>
      </c>
      <c r="T210" s="17">
        <v>4.0063189481026898E-2</v>
      </c>
      <c r="U210" s="17">
        <v>6.9974295335452893E-2</v>
      </c>
      <c r="V210" s="17">
        <v>5.8348032374969903E-2</v>
      </c>
      <c r="W210" s="17">
        <v>3.18457893048689E-2</v>
      </c>
      <c r="X210" s="17">
        <v>8.2425578354025003E-2</v>
      </c>
      <c r="Y210" s="17">
        <v>3.1356532732839802E-2</v>
      </c>
      <c r="Z210" s="17">
        <v>5.71243145719409E-2</v>
      </c>
      <c r="AA210" s="17">
        <v>3.6794470308529698E-2</v>
      </c>
      <c r="AB210" s="17">
        <v>2.66202773203171E-2</v>
      </c>
      <c r="AC210" s="17">
        <v>3.5643430283572301E-2</v>
      </c>
      <c r="AD210" s="17">
        <v>2.6839978937420399E-2</v>
      </c>
      <c r="AE210" s="17"/>
      <c r="AF210" s="17">
        <v>8.9073180629452603E-2</v>
      </c>
      <c r="AG210" s="17">
        <v>7.1534764136563705E-2</v>
      </c>
      <c r="AH210" s="17">
        <v>3.3345488617897899E-2</v>
      </c>
      <c r="AI210" s="17">
        <v>3.3896063197601002E-2</v>
      </c>
      <c r="AJ210" s="17">
        <v>4.4480896840551301E-2</v>
      </c>
      <c r="AK210" s="17"/>
      <c r="AL210" s="17">
        <v>5.66250887407065E-2</v>
      </c>
      <c r="AM210" s="17">
        <v>3.8219868994785897E-2</v>
      </c>
      <c r="AN210" s="17">
        <v>8.9484639204200703E-2</v>
      </c>
      <c r="AO210" s="17">
        <v>4.0123414673670803E-2</v>
      </c>
      <c r="AP210" s="17">
        <v>8.4396153102328703E-2</v>
      </c>
      <c r="AQ210" s="17"/>
      <c r="AR210" s="17">
        <v>6.7323723362564897E-2</v>
      </c>
      <c r="AS210" s="17">
        <v>3.75835646951534E-2</v>
      </c>
      <c r="AT210" s="17">
        <v>4.8100434125702599E-2</v>
      </c>
    </row>
    <row r="211" spans="2:46" x14ac:dyDescent="0.3">
      <c r="B211" t="s">
        <v>183</v>
      </c>
      <c r="C211" s="17">
        <v>4.5403972839655297E-2</v>
      </c>
      <c r="D211" s="17">
        <v>5.2603235500705697E-2</v>
      </c>
      <c r="E211" s="17">
        <v>3.8494716612537998E-2</v>
      </c>
      <c r="F211" s="17"/>
      <c r="G211" s="17">
        <v>6.2792454165693803E-2</v>
      </c>
      <c r="H211" s="17">
        <v>6.3582339166082802E-2</v>
      </c>
      <c r="I211" s="17">
        <v>5.8752804945080797E-2</v>
      </c>
      <c r="J211" s="17">
        <v>4.4651339748067599E-2</v>
      </c>
      <c r="K211" s="17">
        <v>3.1906722920914302E-2</v>
      </c>
      <c r="L211" s="17">
        <v>1.7844679155857201E-2</v>
      </c>
      <c r="M211" s="17"/>
      <c r="N211" s="17">
        <v>4.0275365985044699E-2</v>
      </c>
      <c r="O211" s="17">
        <v>4.4075252982794397E-2</v>
      </c>
      <c r="P211" s="17">
        <v>5.0000195007688E-2</v>
      </c>
      <c r="Q211" s="17">
        <v>4.8814987211576101E-2</v>
      </c>
      <c r="R211" s="17"/>
      <c r="S211" s="17">
        <v>7.8351181089548499E-2</v>
      </c>
      <c r="T211" s="17">
        <v>2.9912020877701902E-2</v>
      </c>
      <c r="U211" s="17">
        <v>5.57476449280336E-2</v>
      </c>
      <c r="V211" s="17">
        <v>4.8612125204468802E-2</v>
      </c>
      <c r="W211" s="17">
        <v>5.66864824643303E-2</v>
      </c>
      <c r="X211" s="17">
        <v>3.8319631100383597E-2</v>
      </c>
      <c r="Y211" s="17">
        <v>2.7717560057669899E-2</v>
      </c>
      <c r="Z211" s="17">
        <v>4.6343639858324598E-2</v>
      </c>
      <c r="AA211" s="17">
        <v>3.4732595125571301E-2</v>
      </c>
      <c r="AB211" s="17">
        <v>3.1787888196291497E-2</v>
      </c>
      <c r="AC211" s="17">
        <v>1.8076817790413698E-2</v>
      </c>
      <c r="AD211" s="17">
        <v>8.7965919012042093E-2</v>
      </c>
      <c r="AE211" s="17"/>
      <c r="AF211" s="17">
        <v>8.0782827887165301E-2</v>
      </c>
      <c r="AG211" s="17">
        <v>2.75226610199742E-2</v>
      </c>
      <c r="AH211" s="17">
        <v>6.2596270598275397E-2</v>
      </c>
      <c r="AI211" s="17">
        <v>4.8936767257741903E-2</v>
      </c>
      <c r="AJ211" s="17">
        <v>6.5097204112554305E-2</v>
      </c>
      <c r="AK211" s="17"/>
      <c r="AL211" s="17">
        <v>7.3628186453823005E-2</v>
      </c>
      <c r="AM211" s="17">
        <v>5.0446697754350601E-2</v>
      </c>
      <c r="AN211" s="17">
        <v>3.4699161257360299E-2</v>
      </c>
      <c r="AO211" s="17">
        <v>4.94786792213966E-2</v>
      </c>
      <c r="AP211" s="17">
        <v>5.7421059215095299E-2</v>
      </c>
      <c r="AQ211" s="17"/>
      <c r="AR211" s="17">
        <v>4.3889124360359098E-2</v>
      </c>
      <c r="AS211" s="17">
        <v>4.66284149370002E-2</v>
      </c>
      <c r="AT211" s="17">
        <v>4.7666763691638102E-2</v>
      </c>
    </row>
    <row r="212" spans="2:46" x14ac:dyDescent="0.3">
      <c r="B212" t="s">
        <v>184</v>
      </c>
      <c r="C212" s="17">
        <v>4.2982641205272898E-2</v>
      </c>
      <c r="D212" s="17">
        <v>4.3861987913919202E-2</v>
      </c>
      <c r="E212" s="17">
        <v>4.2249461821475598E-2</v>
      </c>
      <c r="F212" s="17"/>
      <c r="G212" s="17">
        <v>6.4723711003077097E-2</v>
      </c>
      <c r="H212" s="17">
        <v>5.2724564218531798E-2</v>
      </c>
      <c r="I212" s="17">
        <v>3.1697755659317699E-2</v>
      </c>
      <c r="J212" s="17">
        <v>4.9495415491613001E-2</v>
      </c>
      <c r="K212" s="17">
        <v>4.3848218281099E-2</v>
      </c>
      <c r="L212" s="17">
        <v>2.3906070206297099E-2</v>
      </c>
      <c r="M212" s="17"/>
      <c r="N212" s="17">
        <v>5.2976765637445002E-2</v>
      </c>
      <c r="O212" s="17">
        <v>4.1050222050730598E-2</v>
      </c>
      <c r="P212" s="17">
        <v>3.93295424307692E-2</v>
      </c>
      <c r="Q212" s="17">
        <v>3.7940572417422998E-2</v>
      </c>
      <c r="R212" s="17"/>
      <c r="S212" s="17">
        <v>4.2249977783512201E-2</v>
      </c>
      <c r="T212" s="17">
        <v>2.2948296400938401E-2</v>
      </c>
      <c r="U212" s="17">
        <v>4.2737218377580197E-2</v>
      </c>
      <c r="V212" s="17">
        <v>5.2448316878868299E-2</v>
      </c>
      <c r="W212" s="17">
        <v>4.9747565900386002E-2</v>
      </c>
      <c r="X212" s="17">
        <v>9.4219212569653404E-2</v>
      </c>
      <c r="Y212" s="17">
        <v>5.3719384780350703E-2</v>
      </c>
      <c r="Z212" s="17">
        <v>4.8696847694132697E-2</v>
      </c>
      <c r="AA212" s="17">
        <v>3.6578426076376097E-2</v>
      </c>
      <c r="AB212" s="17">
        <v>3.5525097486398899E-2</v>
      </c>
      <c r="AC212" s="17">
        <v>1.02239001848371E-2</v>
      </c>
      <c r="AD212" s="17">
        <v>0</v>
      </c>
      <c r="AE212" s="17"/>
      <c r="AF212" s="17">
        <v>3.3770772137171001E-2</v>
      </c>
      <c r="AG212" s="17">
        <v>4.7185452935152902E-2</v>
      </c>
      <c r="AH212" s="17">
        <v>3.7100951774920198E-2</v>
      </c>
      <c r="AI212" s="17">
        <v>3.94660910428761E-2</v>
      </c>
      <c r="AJ212" s="17">
        <v>7.5812238081102004E-2</v>
      </c>
      <c r="AK212" s="17"/>
      <c r="AL212" s="17">
        <v>7.5393180599920007E-2</v>
      </c>
      <c r="AM212" s="17">
        <v>4.2185780220864999E-2</v>
      </c>
      <c r="AN212" s="17">
        <v>4.5693665163384398E-2</v>
      </c>
      <c r="AO212" s="17">
        <v>5.8931980526877203E-2</v>
      </c>
      <c r="AP212" s="17">
        <v>3.84702758209211E-2</v>
      </c>
      <c r="AQ212" s="17"/>
      <c r="AR212" s="17">
        <v>3.6096412371297099E-2</v>
      </c>
      <c r="AS212" s="17">
        <v>4.9198771365728103E-2</v>
      </c>
      <c r="AT212" s="17">
        <v>5.44678175596073E-2</v>
      </c>
    </row>
    <row r="213" spans="2:46" x14ac:dyDescent="0.3">
      <c r="B213" t="s">
        <v>185</v>
      </c>
      <c r="C213" s="17">
        <v>3.9056711483537197E-2</v>
      </c>
      <c r="D213" s="17">
        <v>3.2406178694452101E-2</v>
      </c>
      <c r="E213" s="17">
        <v>4.5678954588290799E-2</v>
      </c>
      <c r="F213" s="17"/>
      <c r="G213" s="17">
        <v>2.5166718278981801E-2</v>
      </c>
      <c r="H213" s="17">
        <v>1.6126413276065801E-2</v>
      </c>
      <c r="I213" s="17">
        <v>5.6564849865202903E-2</v>
      </c>
      <c r="J213" s="17">
        <v>5.9281169119039599E-2</v>
      </c>
      <c r="K213" s="17">
        <v>3.7528418148010501E-2</v>
      </c>
      <c r="L213" s="17">
        <v>3.7265512059409998E-2</v>
      </c>
      <c r="M213" s="17"/>
      <c r="N213" s="17">
        <v>3.4054820084071798E-2</v>
      </c>
      <c r="O213" s="17">
        <v>3.0947772820777798E-2</v>
      </c>
      <c r="P213" s="17">
        <v>3.5575180048043199E-2</v>
      </c>
      <c r="Q213" s="17">
        <v>5.6388336826888798E-2</v>
      </c>
      <c r="R213" s="17"/>
      <c r="S213" s="17">
        <v>2.5786568281342698E-2</v>
      </c>
      <c r="T213" s="17">
        <v>3.90258553368154E-2</v>
      </c>
      <c r="U213" s="17">
        <v>1.7015545064268601E-2</v>
      </c>
      <c r="V213" s="17">
        <v>3.8372718701177103E-2</v>
      </c>
      <c r="W213" s="17">
        <v>5.2870002568847101E-2</v>
      </c>
      <c r="X213" s="17">
        <v>2.9749313896953299E-2</v>
      </c>
      <c r="Y213" s="17">
        <v>6.2600202186595302E-2</v>
      </c>
      <c r="Z213" s="17">
        <v>6.8130197281967703E-2</v>
      </c>
      <c r="AA213" s="17">
        <v>3.9004036279841003E-2</v>
      </c>
      <c r="AB213" s="17">
        <v>5.5178873031573698E-2</v>
      </c>
      <c r="AC213" s="17">
        <v>2.5682769200565399E-2</v>
      </c>
      <c r="AD213" s="17">
        <v>3.0518665626171101E-2</v>
      </c>
      <c r="AE213" s="17"/>
      <c r="AF213" s="17">
        <v>6.0108714677048897E-2</v>
      </c>
      <c r="AG213" s="17">
        <v>5.3299120263049803E-2</v>
      </c>
      <c r="AH213" s="17">
        <v>3.07525795552951E-2</v>
      </c>
      <c r="AI213" s="17">
        <v>0</v>
      </c>
      <c r="AJ213" s="17">
        <v>3.06611108114981E-2</v>
      </c>
      <c r="AK213" s="17"/>
      <c r="AL213" s="17">
        <v>2.9779899894950598E-2</v>
      </c>
      <c r="AM213" s="17">
        <v>2.70036798277733E-2</v>
      </c>
      <c r="AN213" s="17">
        <v>4.7874228302216597E-2</v>
      </c>
      <c r="AO213" s="17">
        <v>0</v>
      </c>
      <c r="AP213" s="17">
        <v>7.1923368830553405E-2</v>
      </c>
      <c r="AQ213" s="17"/>
      <c r="AR213" s="17">
        <v>6.3454276077523894E-2</v>
      </c>
      <c r="AS213" s="17">
        <v>1.76260745238557E-2</v>
      </c>
      <c r="AT213" s="17">
        <v>0</v>
      </c>
    </row>
    <row r="214" spans="2:46" x14ac:dyDescent="0.3">
      <c r="B214" t="s">
        <v>186</v>
      </c>
      <c r="C214" s="17">
        <v>3.8891847326533197E-2</v>
      </c>
      <c r="D214" s="17">
        <v>4.7614740012838698E-2</v>
      </c>
      <c r="E214" s="17">
        <v>3.0472647521743602E-2</v>
      </c>
      <c r="F214" s="17"/>
      <c r="G214" s="17">
        <v>3.8774220390411597E-2</v>
      </c>
      <c r="H214" s="17">
        <v>6.5948858108187999E-2</v>
      </c>
      <c r="I214" s="17">
        <v>4.4522411739876401E-2</v>
      </c>
      <c r="J214" s="17">
        <v>2.66292462509739E-2</v>
      </c>
      <c r="K214" s="17">
        <v>1.01435315474179E-2</v>
      </c>
      <c r="L214" s="17">
        <v>4.1673814434291502E-2</v>
      </c>
      <c r="M214" s="17"/>
      <c r="N214" s="17">
        <v>4.8917367811940102E-2</v>
      </c>
      <c r="O214" s="17">
        <v>4.1485881145098602E-2</v>
      </c>
      <c r="P214" s="17">
        <v>4.3426810527165703E-2</v>
      </c>
      <c r="Q214" s="17">
        <v>2.1876178223749401E-2</v>
      </c>
      <c r="R214" s="17"/>
      <c r="S214" s="17">
        <v>6.4090787850101097E-2</v>
      </c>
      <c r="T214" s="17">
        <v>2.7265900849787601E-2</v>
      </c>
      <c r="U214" s="17">
        <v>2.7622744425324499E-2</v>
      </c>
      <c r="V214" s="17">
        <v>3.4089987663709999E-2</v>
      </c>
      <c r="W214" s="17">
        <v>3.95157571623923E-2</v>
      </c>
      <c r="X214" s="17">
        <v>1.8110297596578201E-2</v>
      </c>
      <c r="Y214" s="17">
        <v>3.0411479972856599E-2</v>
      </c>
      <c r="Z214" s="17">
        <v>9.8859629826831705E-2</v>
      </c>
      <c r="AA214" s="17">
        <v>5.4283372442831601E-2</v>
      </c>
      <c r="AB214" s="17">
        <v>2.1774160276200199E-2</v>
      </c>
      <c r="AC214" s="17">
        <v>1.4739538892566101E-2</v>
      </c>
      <c r="AD214" s="17">
        <v>5.5401029778499498E-2</v>
      </c>
      <c r="AE214" s="17"/>
      <c r="AF214" s="17">
        <v>7.7779318953542606E-2</v>
      </c>
      <c r="AG214" s="17">
        <v>4.0660113178428103E-2</v>
      </c>
      <c r="AH214" s="17">
        <v>3.8998049725711401E-2</v>
      </c>
      <c r="AI214" s="17">
        <v>5.6838077070704901E-2</v>
      </c>
      <c r="AJ214" s="17">
        <v>4.3409151449952402E-2</v>
      </c>
      <c r="AK214" s="17"/>
      <c r="AL214" s="17">
        <v>4.0944781071391601E-2</v>
      </c>
      <c r="AM214" s="17">
        <v>4.93740659408528E-2</v>
      </c>
      <c r="AN214" s="17">
        <v>3.6262279097803302E-2</v>
      </c>
      <c r="AO214" s="17">
        <v>6.6531975075587793E-2</v>
      </c>
      <c r="AP214" s="17">
        <v>3.4533579675478501E-2</v>
      </c>
      <c r="AQ214" s="17"/>
      <c r="AR214" s="17">
        <v>2.8545273569888601E-2</v>
      </c>
      <c r="AS214" s="17">
        <v>5.1179423872951199E-2</v>
      </c>
      <c r="AT214" s="17">
        <v>5.25472139304686E-2</v>
      </c>
    </row>
    <row r="215" spans="2:46" x14ac:dyDescent="0.3">
      <c r="B215" t="s">
        <v>187</v>
      </c>
      <c r="C215" s="17">
        <v>2.3460379608558402E-2</v>
      </c>
      <c r="D215" s="17">
        <v>2.8038562264628301E-2</v>
      </c>
      <c r="E215" s="17">
        <v>1.9050606073126301E-2</v>
      </c>
      <c r="F215" s="17"/>
      <c r="G215" s="17">
        <v>3.6110189604007997E-2</v>
      </c>
      <c r="H215" s="17">
        <v>1.9699251632989599E-2</v>
      </c>
      <c r="I215" s="17">
        <v>1.8588446646643001E-2</v>
      </c>
      <c r="J215" s="17">
        <v>1.34700412606627E-2</v>
      </c>
      <c r="K215" s="17">
        <v>2.35184645440446E-2</v>
      </c>
      <c r="L215" s="17">
        <v>3.0146914470224301E-2</v>
      </c>
      <c r="M215" s="17"/>
      <c r="N215" s="17">
        <v>2.1247925255984599E-2</v>
      </c>
      <c r="O215" s="17">
        <v>2.17810060244117E-2</v>
      </c>
      <c r="P215" s="17">
        <v>2.5373585882741901E-2</v>
      </c>
      <c r="Q215" s="17">
        <v>2.6187331307401501E-2</v>
      </c>
      <c r="R215" s="17"/>
      <c r="S215" s="17">
        <v>1.53451143231919E-2</v>
      </c>
      <c r="T215" s="17">
        <v>2.2826651872768101E-2</v>
      </c>
      <c r="U215" s="17">
        <v>3.0366148750798599E-2</v>
      </c>
      <c r="V215" s="17">
        <v>1.16830404570888E-2</v>
      </c>
      <c r="W215" s="17">
        <v>3.9494399328689998E-2</v>
      </c>
      <c r="X215" s="17">
        <v>1.2848535419451501E-2</v>
      </c>
      <c r="Y215" s="17">
        <v>1.0059013822820401E-2</v>
      </c>
      <c r="Z215" s="17">
        <v>2.7647861508876902E-2</v>
      </c>
      <c r="AA215" s="17">
        <v>3.9983892359784098E-2</v>
      </c>
      <c r="AB215" s="17">
        <v>3.8383707162367497E-2</v>
      </c>
      <c r="AC215" s="17">
        <v>1.5814179013654998E-2</v>
      </c>
      <c r="AD215" s="17">
        <v>1.30645625490073E-2</v>
      </c>
      <c r="AE215" s="17"/>
      <c r="AF215" s="17">
        <v>4.3185687909043098E-2</v>
      </c>
      <c r="AG215" s="17">
        <v>1.5112773117405101E-2</v>
      </c>
      <c r="AH215" s="17">
        <v>3.83523843318875E-2</v>
      </c>
      <c r="AI215" s="17">
        <v>2.4438227891824701E-2</v>
      </c>
      <c r="AJ215" s="17">
        <v>2.1965930790100001E-2</v>
      </c>
      <c r="AK215" s="17"/>
      <c r="AL215" s="17">
        <v>2.5328471187508701E-2</v>
      </c>
      <c r="AM215" s="17">
        <v>3.3694173595779399E-2</v>
      </c>
      <c r="AN215" s="17">
        <v>1.7387161124994499E-2</v>
      </c>
      <c r="AO215" s="17">
        <v>1.3651837304919701E-2</v>
      </c>
      <c r="AP215" s="17">
        <v>3.0300345353552499E-2</v>
      </c>
      <c r="AQ215" s="17"/>
      <c r="AR215" s="17">
        <v>2.2356302910714599E-2</v>
      </c>
      <c r="AS215" s="17">
        <v>2.5998433938966999E-2</v>
      </c>
      <c r="AT215" s="17">
        <v>2.35707915552037E-2</v>
      </c>
    </row>
    <row r="216" spans="2:46" x14ac:dyDescent="0.3">
      <c r="B216" t="s">
        <v>188</v>
      </c>
      <c r="C216" s="17">
        <v>1.09627566328621E-2</v>
      </c>
      <c r="D216" s="17">
        <v>7.8828673002376108E-3</v>
      </c>
      <c r="E216" s="17">
        <v>1.4008469152020401E-2</v>
      </c>
      <c r="F216" s="17"/>
      <c r="G216" s="17">
        <v>1.2214323264191499E-2</v>
      </c>
      <c r="H216" s="17">
        <v>2.20143228506702E-2</v>
      </c>
      <c r="I216" s="17">
        <v>2.47079066115641E-2</v>
      </c>
      <c r="J216" s="17">
        <v>4.7134620197865204E-3</v>
      </c>
      <c r="K216" s="17">
        <v>0</v>
      </c>
      <c r="L216" s="17">
        <v>2.3867929710792799E-3</v>
      </c>
      <c r="M216" s="17"/>
      <c r="N216" s="17">
        <v>8.7117701235482504E-3</v>
      </c>
      <c r="O216" s="17">
        <v>9.0693867047041393E-3</v>
      </c>
      <c r="P216" s="17">
        <v>1.55736171205223E-2</v>
      </c>
      <c r="Q216" s="17">
        <v>1.1434104240129301E-2</v>
      </c>
      <c r="R216" s="17"/>
      <c r="S216" s="17">
        <v>1.2370881227885201E-2</v>
      </c>
      <c r="T216" s="17">
        <v>8.3684640547287605E-3</v>
      </c>
      <c r="U216" s="17">
        <v>3.9619796918901502E-3</v>
      </c>
      <c r="V216" s="17">
        <v>1.6792262967946E-2</v>
      </c>
      <c r="W216" s="17">
        <v>0</v>
      </c>
      <c r="X216" s="17">
        <v>2.0186150337109701E-2</v>
      </c>
      <c r="Y216" s="17">
        <v>0</v>
      </c>
      <c r="Z216" s="17">
        <v>0</v>
      </c>
      <c r="AA216" s="17">
        <v>1.69958986886894E-2</v>
      </c>
      <c r="AB216" s="17">
        <v>9.1683061764866493E-3</v>
      </c>
      <c r="AC216" s="17">
        <v>1.7363702472639499E-2</v>
      </c>
      <c r="AD216" s="17">
        <v>3.12111132999272E-2</v>
      </c>
      <c r="AE216" s="17"/>
      <c r="AF216" s="17">
        <v>3.7522224943973302E-2</v>
      </c>
      <c r="AG216" s="17">
        <v>1.3680188999466599E-2</v>
      </c>
      <c r="AH216" s="17">
        <v>1.1574580402426E-2</v>
      </c>
      <c r="AI216" s="17">
        <v>0</v>
      </c>
      <c r="AJ216" s="17">
        <v>5.6623251087905098E-3</v>
      </c>
      <c r="AK216" s="17"/>
      <c r="AL216" s="17">
        <v>9.7395562631269993E-3</v>
      </c>
      <c r="AM216" s="17">
        <v>7.2369927716436503E-3</v>
      </c>
      <c r="AN216" s="17">
        <v>1.6653386818090001E-2</v>
      </c>
      <c r="AO216" s="17">
        <v>6.07612458050244E-3</v>
      </c>
      <c r="AP216" s="17">
        <v>3.3090920999908797E-2</v>
      </c>
      <c r="AQ216" s="17"/>
      <c r="AR216" s="17">
        <v>1.48462322687706E-2</v>
      </c>
      <c r="AS216" s="17">
        <v>9.6580966865507604E-3</v>
      </c>
      <c r="AT216" s="17">
        <v>4.0287164272730502E-3</v>
      </c>
    </row>
    <row r="217" spans="2:46" x14ac:dyDescent="0.3">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row>
    <row r="218" spans="2:46" x14ac:dyDescent="0.3">
      <c r="B218" s="6" t="s">
        <v>190</v>
      </c>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row>
    <row r="219" spans="2:46" x14ac:dyDescent="0.3">
      <c r="B219" s="24" t="s">
        <v>65</v>
      </c>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row>
    <row r="220" spans="2:46" x14ac:dyDescent="0.3">
      <c r="B220" t="s">
        <v>185</v>
      </c>
      <c r="C220" s="17">
        <v>0.20982985874693399</v>
      </c>
      <c r="D220" s="17">
        <v>0.20002396436895101</v>
      </c>
      <c r="E220" s="17">
        <v>0.22004440205418799</v>
      </c>
      <c r="F220" s="17"/>
      <c r="G220" s="17">
        <v>0.142191583072311</v>
      </c>
      <c r="H220" s="17">
        <v>0.10965909514647799</v>
      </c>
      <c r="I220" s="17">
        <v>0.203227504093353</v>
      </c>
      <c r="J220" s="17">
        <v>0.241011351765272</v>
      </c>
      <c r="K220" s="17">
        <v>0.287783610607864</v>
      </c>
      <c r="L220" s="17">
        <v>0.263958072243824</v>
      </c>
      <c r="M220" s="17"/>
      <c r="N220" s="17">
        <v>0.15957857938557099</v>
      </c>
      <c r="O220" s="17">
        <v>0.21589098305968099</v>
      </c>
      <c r="P220" s="17">
        <v>0.2312953873236</v>
      </c>
      <c r="Q220" s="17">
        <v>0.238984314173077</v>
      </c>
      <c r="R220" s="17"/>
      <c r="S220" s="17">
        <v>0.124808061774596</v>
      </c>
      <c r="T220" s="17">
        <v>0.19856538580265901</v>
      </c>
      <c r="U220" s="17">
        <v>0.186289227437795</v>
      </c>
      <c r="V220" s="17">
        <v>0.16250116508410301</v>
      </c>
      <c r="W220" s="17">
        <v>0.256564847677827</v>
      </c>
      <c r="X220" s="17">
        <v>0.20429351894112799</v>
      </c>
      <c r="Y220" s="17">
        <v>0.220209277220378</v>
      </c>
      <c r="Z220" s="17">
        <v>0.32536286336345199</v>
      </c>
      <c r="AA220" s="17">
        <v>0.22561440776431199</v>
      </c>
      <c r="AB220" s="17">
        <v>0.23866549096735501</v>
      </c>
      <c r="AC220" s="17">
        <v>0.313426720959806</v>
      </c>
      <c r="AD220" s="17">
        <v>0.26979741181192002</v>
      </c>
      <c r="AE220" s="17"/>
      <c r="AF220" s="17">
        <v>0.24840803241246601</v>
      </c>
      <c r="AG220" s="17">
        <v>0.24825960896850999</v>
      </c>
      <c r="AH220" s="17">
        <v>0.241307432966611</v>
      </c>
      <c r="AI220" s="17">
        <v>5.9393488198616298E-2</v>
      </c>
      <c r="AJ220" s="17">
        <v>0.19168905246439299</v>
      </c>
      <c r="AK220" s="17"/>
      <c r="AL220" s="17">
        <v>0.20018273010351301</v>
      </c>
      <c r="AM220" s="17">
        <v>0.23899931804312299</v>
      </c>
      <c r="AN220" s="17">
        <v>0.23083001466886999</v>
      </c>
      <c r="AO220" s="17">
        <v>2.92535956292857E-2</v>
      </c>
      <c r="AP220" s="17">
        <v>0.25135389995386898</v>
      </c>
      <c r="AQ220" s="17"/>
      <c r="AR220" s="17">
        <v>0.29435816923635399</v>
      </c>
      <c r="AS220" s="17">
        <v>0.195329765394369</v>
      </c>
      <c r="AT220" s="17">
        <v>2.28694111149844E-2</v>
      </c>
    </row>
    <row r="221" spans="2:46" x14ac:dyDescent="0.3">
      <c r="B221" t="s">
        <v>170</v>
      </c>
      <c r="C221" s="17">
        <v>0.20798423755266501</v>
      </c>
      <c r="D221" s="17">
        <v>0.157550478611126</v>
      </c>
      <c r="E221" s="17">
        <v>0.25794255548643302</v>
      </c>
      <c r="F221" s="17"/>
      <c r="G221" s="17">
        <v>0.20664577552923699</v>
      </c>
      <c r="H221" s="17">
        <v>0.14618797826246099</v>
      </c>
      <c r="I221" s="17">
        <v>0.224989547206047</v>
      </c>
      <c r="J221" s="17">
        <v>0.279629558144319</v>
      </c>
      <c r="K221" s="17">
        <v>0.18466656299446399</v>
      </c>
      <c r="L221" s="17">
        <v>0.20269330523707399</v>
      </c>
      <c r="M221" s="17"/>
      <c r="N221" s="17">
        <v>0.145290996383139</v>
      </c>
      <c r="O221" s="17">
        <v>0.21439388519708999</v>
      </c>
      <c r="P221" s="17">
        <v>0.23068419541826399</v>
      </c>
      <c r="Q221" s="17">
        <v>0.249665973017791</v>
      </c>
      <c r="R221" s="17"/>
      <c r="S221" s="17">
        <v>0.16835241835524001</v>
      </c>
      <c r="T221" s="17">
        <v>0.24961205217586099</v>
      </c>
      <c r="U221" s="17">
        <v>0.26747553662297402</v>
      </c>
      <c r="V221" s="17">
        <v>0.20864003714906099</v>
      </c>
      <c r="W221" s="17">
        <v>0.18792716719362301</v>
      </c>
      <c r="X221" s="17">
        <v>0.21621206911514401</v>
      </c>
      <c r="Y221" s="17">
        <v>0.230720000483985</v>
      </c>
      <c r="Z221" s="17">
        <v>0.14730110741230401</v>
      </c>
      <c r="AA221" s="17">
        <v>0.18902075403506299</v>
      </c>
      <c r="AB221" s="17">
        <v>0.20739445193473999</v>
      </c>
      <c r="AC221" s="17">
        <v>0.18792474206700899</v>
      </c>
      <c r="AD221" s="17">
        <v>0.199163079572064</v>
      </c>
      <c r="AE221" s="17"/>
      <c r="AF221" s="17">
        <v>0.18468462198848901</v>
      </c>
      <c r="AG221" s="17">
        <v>0.144810168808818</v>
      </c>
      <c r="AH221" s="17">
        <v>0.183592482426954</v>
      </c>
      <c r="AI221" s="17">
        <v>0.155197371876756</v>
      </c>
      <c r="AJ221" s="17">
        <v>0.26143464234909902</v>
      </c>
      <c r="AK221" s="17"/>
      <c r="AL221" s="17">
        <v>0.214731348906194</v>
      </c>
      <c r="AM221" s="17">
        <v>0.198335385709136</v>
      </c>
      <c r="AN221" s="17">
        <v>9.7958608788069002E-2</v>
      </c>
      <c r="AO221" s="17">
        <v>0.11568578247886201</v>
      </c>
      <c r="AP221" s="17">
        <v>0.175723173588586</v>
      </c>
      <c r="AQ221" s="17"/>
      <c r="AR221" s="17">
        <v>0.218047881537726</v>
      </c>
      <c r="AS221" s="17">
        <v>0.18467264163237501</v>
      </c>
      <c r="AT221" s="17">
        <v>0.11074889613927499</v>
      </c>
    </row>
    <row r="222" spans="2:46" x14ac:dyDescent="0.3">
      <c r="B222" t="s">
        <v>167</v>
      </c>
      <c r="C222" s="17">
        <v>0.16038707890039</v>
      </c>
      <c r="D222" s="17">
        <v>0.16881455155869399</v>
      </c>
      <c r="E222" s="17">
        <v>0.15065321494655701</v>
      </c>
      <c r="F222" s="17"/>
      <c r="G222" s="17">
        <v>0.14911626349774801</v>
      </c>
      <c r="H222" s="17">
        <v>0.15323976462851399</v>
      </c>
      <c r="I222" s="17">
        <v>0.12954226013921999</v>
      </c>
      <c r="J222" s="17">
        <v>0.150108715048342</v>
      </c>
      <c r="K222" s="17">
        <v>0.19497703246308801</v>
      </c>
      <c r="L222" s="17">
        <v>0.18395440912925801</v>
      </c>
      <c r="M222" s="17"/>
      <c r="N222" s="17">
        <v>0.19119424469945401</v>
      </c>
      <c r="O222" s="17">
        <v>0.180417934311802</v>
      </c>
      <c r="P222" s="17">
        <v>0.13101797724208999</v>
      </c>
      <c r="Q222" s="17">
        <v>0.13223164955490399</v>
      </c>
      <c r="R222" s="17"/>
      <c r="S222" s="17">
        <v>0.13278510945164601</v>
      </c>
      <c r="T222" s="17">
        <v>0.20974951118851301</v>
      </c>
      <c r="U222" s="17">
        <v>0.16639326153430301</v>
      </c>
      <c r="V222" s="17">
        <v>0.20505125075663</v>
      </c>
      <c r="W222" s="17">
        <v>0.13985522284056101</v>
      </c>
      <c r="X222" s="17">
        <v>0.12884091136245099</v>
      </c>
      <c r="Y222" s="17">
        <v>0.12551820826284499</v>
      </c>
      <c r="Z222" s="17">
        <v>0.21213019380404699</v>
      </c>
      <c r="AA222" s="17">
        <v>0.122144646259402</v>
      </c>
      <c r="AB222" s="17">
        <v>0.18336836256248401</v>
      </c>
      <c r="AC222" s="17">
        <v>0.13844067734926599</v>
      </c>
      <c r="AD222" s="17">
        <v>0.20100256449920101</v>
      </c>
      <c r="AE222" s="17"/>
      <c r="AF222" s="17">
        <v>0.22965089913153</v>
      </c>
      <c r="AG222" s="17">
        <v>0.14694324018256999</v>
      </c>
      <c r="AH222" s="17">
        <v>0.117414817521298</v>
      </c>
      <c r="AI222" s="17">
        <v>0.24781457429398199</v>
      </c>
      <c r="AJ222" s="17">
        <v>0.19721813020377901</v>
      </c>
      <c r="AK222" s="17"/>
      <c r="AL222" s="17">
        <v>0.17631664724401699</v>
      </c>
      <c r="AM222" s="17">
        <v>0.137987652308838</v>
      </c>
      <c r="AN222" s="17">
        <v>0.16343433519895301</v>
      </c>
      <c r="AO222" s="17">
        <v>0.23669117750387</v>
      </c>
      <c r="AP222" s="17">
        <v>0.21751443646014201</v>
      </c>
      <c r="AQ222" s="17"/>
      <c r="AR222" s="17">
        <v>0.13511756340436501</v>
      </c>
      <c r="AS222" s="17">
        <v>0.16670907600622301</v>
      </c>
      <c r="AT222" s="17">
        <v>0.26716748178940702</v>
      </c>
    </row>
    <row r="223" spans="2:46" x14ac:dyDescent="0.3">
      <c r="B223" t="s">
        <v>164</v>
      </c>
      <c r="C223" s="17">
        <v>0.12932709109632901</v>
      </c>
      <c r="D223" s="17">
        <v>0.149144021940499</v>
      </c>
      <c r="E223" s="17">
        <v>0.110321299662428</v>
      </c>
      <c r="F223" s="17"/>
      <c r="G223" s="17">
        <v>0.164316235007087</v>
      </c>
      <c r="H223" s="17">
        <v>0.170965735745784</v>
      </c>
      <c r="I223" s="17">
        <v>0.13867333642455701</v>
      </c>
      <c r="J223" s="17">
        <v>0.10497947620350701</v>
      </c>
      <c r="K223" s="17">
        <v>7.45781345352384E-2</v>
      </c>
      <c r="L223" s="17">
        <v>0.121143602856799</v>
      </c>
      <c r="M223" s="17"/>
      <c r="N223" s="17">
        <v>0.19191122429340601</v>
      </c>
      <c r="O223" s="17">
        <v>0.114684194685237</v>
      </c>
      <c r="P223" s="17">
        <v>7.8088065501059498E-2</v>
      </c>
      <c r="Q223" s="17">
        <v>0.11964626249947501</v>
      </c>
      <c r="R223" s="17"/>
      <c r="S223" s="17">
        <v>0.176165253090487</v>
      </c>
      <c r="T223" s="17">
        <v>0.103458588311196</v>
      </c>
      <c r="U223" s="17">
        <v>0.133872792314678</v>
      </c>
      <c r="V223" s="17">
        <v>0.13185904450178701</v>
      </c>
      <c r="W223" s="17">
        <v>8.1533382791359105E-2</v>
      </c>
      <c r="X223" s="17">
        <v>0.12319650787611799</v>
      </c>
      <c r="Y223" s="17">
        <v>0.130415132181076</v>
      </c>
      <c r="Z223" s="17">
        <v>0.144314292718494</v>
      </c>
      <c r="AA223" s="17">
        <v>0.14290076434780499</v>
      </c>
      <c r="AB223" s="17">
        <v>0.130698088654114</v>
      </c>
      <c r="AC223" s="17">
        <v>0.107799081949552</v>
      </c>
      <c r="AD223" s="17">
        <v>9.1911978333409597E-2</v>
      </c>
      <c r="AE223" s="17"/>
      <c r="AF223" s="17">
        <v>0.130538907715985</v>
      </c>
      <c r="AG223" s="17">
        <v>0.15654671799105099</v>
      </c>
      <c r="AH223" s="17">
        <v>9.9568952767059904E-2</v>
      </c>
      <c r="AI223" s="17">
        <v>0.17358578632465799</v>
      </c>
      <c r="AJ223" s="17">
        <v>9.7219647455609098E-2</v>
      </c>
      <c r="AK223" s="17"/>
      <c r="AL223" s="17">
        <v>0.12639543922972399</v>
      </c>
      <c r="AM223" s="17">
        <v>8.9942639635444993E-2</v>
      </c>
      <c r="AN223" s="17">
        <v>0.17788047370420601</v>
      </c>
      <c r="AO223" s="17">
        <v>0.19598639873044699</v>
      </c>
      <c r="AP223" s="17">
        <v>0.13364948251003</v>
      </c>
      <c r="AQ223" s="17"/>
      <c r="AR223" s="17">
        <v>0.10843293821224501</v>
      </c>
      <c r="AS223" s="17">
        <v>0.13038525361645101</v>
      </c>
      <c r="AT223" s="17">
        <v>0.209394414292709</v>
      </c>
    </row>
    <row r="224" spans="2:46" x14ac:dyDescent="0.3">
      <c r="B224" t="s">
        <v>161</v>
      </c>
      <c r="C224" s="17">
        <v>0.123375467116271</v>
      </c>
      <c r="D224" s="17">
        <v>0.13574014707061699</v>
      </c>
      <c r="E224" s="17">
        <v>0.111643156017755</v>
      </c>
      <c r="F224" s="17"/>
      <c r="G224" s="17">
        <v>0.12155672736123201</v>
      </c>
      <c r="H224" s="17">
        <v>0.16540365835447901</v>
      </c>
      <c r="I224" s="17">
        <v>0.107664985102416</v>
      </c>
      <c r="J224" s="17">
        <v>7.75956845454778E-2</v>
      </c>
      <c r="K224" s="17">
        <v>0.12253626890583399</v>
      </c>
      <c r="L224" s="17">
        <v>0.14100009998467899</v>
      </c>
      <c r="M224" s="17"/>
      <c r="N224" s="17">
        <v>0.143139375614109</v>
      </c>
      <c r="O224" s="17">
        <v>0.114064618440301</v>
      </c>
      <c r="P224" s="17">
        <v>0.114307909322255</v>
      </c>
      <c r="Q224" s="17">
        <v>0.11762348084718099</v>
      </c>
      <c r="R224" s="17"/>
      <c r="S224" s="17">
        <v>0.15696043123096201</v>
      </c>
      <c r="T224" s="17">
        <v>0.13088565240258601</v>
      </c>
      <c r="U224" s="17">
        <v>0.107293669155859</v>
      </c>
      <c r="V224" s="17">
        <v>0.119957189182548</v>
      </c>
      <c r="W224" s="17">
        <v>8.3649955942182094E-2</v>
      </c>
      <c r="X224" s="17">
        <v>0.142518050294344</v>
      </c>
      <c r="Y224" s="17">
        <v>0.107868684342939</v>
      </c>
      <c r="Z224" s="17">
        <v>8.8493245200640697E-2</v>
      </c>
      <c r="AA224" s="17">
        <v>0.12946762225314201</v>
      </c>
      <c r="AB224" s="17">
        <v>0.123079713691782</v>
      </c>
      <c r="AC224" s="17">
        <v>8.9336681720346103E-2</v>
      </c>
      <c r="AD224" s="17">
        <v>0.14581587071586599</v>
      </c>
      <c r="AE224" s="17"/>
      <c r="AF224" s="17">
        <v>5.8581470345357302E-2</v>
      </c>
      <c r="AG224" s="17">
        <v>0.111609753755835</v>
      </c>
      <c r="AH224" s="17">
        <v>0.10942102155505801</v>
      </c>
      <c r="AI224" s="17">
        <v>0.23479133337343899</v>
      </c>
      <c r="AJ224" s="17">
        <v>0.10875591751741701</v>
      </c>
      <c r="AK224" s="17"/>
      <c r="AL224" s="17">
        <v>8.8036706878307405E-2</v>
      </c>
      <c r="AM224" s="17">
        <v>0.122472981174078</v>
      </c>
      <c r="AN224" s="17">
        <v>0.118083800594284</v>
      </c>
      <c r="AO224" s="17">
        <v>0.27826972894584001</v>
      </c>
      <c r="AP224" s="17">
        <v>7.8948210104323499E-2</v>
      </c>
      <c r="AQ224" s="17"/>
      <c r="AR224" s="17">
        <v>6.11134147244599E-2</v>
      </c>
      <c r="AS224" s="17">
        <v>0.14612405283194899</v>
      </c>
      <c r="AT224" s="17">
        <v>0.27595924798006799</v>
      </c>
    </row>
    <row r="225" spans="2:46" x14ac:dyDescent="0.3">
      <c r="B225" t="s">
        <v>175</v>
      </c>
      <c r="C225" s="17">
        <v>0.115688313278187</v>
      </c>
      <c r="D225" s="17">
        <v>0.13834675920515899</v>
      </c>
      <c r="E225" s="17">
        <v>9.3862112275143503E-2</v>
      </c>
      <c r="F225" s="17"/>
      <c r="G225" s="17">
        <v>7.4368046932929102E-2</v>
      </c>
      <c r="H225" s="17">
        <v>0.103334012670365</v>
      </c>
      <c r="I225" s="17">
        <v>7.3875213621684796E-2</v>
      </c>
      <c r="J225" s="17">
        <v>0.11708879504278499</v>
      </c>
      <c r="K225" s="17">
        <v>0.157405363288252</v>
      </c>
      <c r="L225" s="17">
        <v>0.158160863123988</v>
      </c>
      <c r="M225" s="17"/>
      <c r="N225" s="17">
        <v>0.15159068978706899</v>
      </c>
      <c r="O225" s="17">
        <v>0.110181289041973</v>
      </c>
      <c r="P225" s="17">
        <v>0.114880309466803</v>
      </c>
      <c r="Q225" s="17">
        <v>8.3131704525137795E-2</v>
      </c>
      <c r="R225" s="17"/>
      <c r="S225" s="17">
        <v>0.108713383743792</v>
      </c>
      <c r="T225" s="17">
        <v>0.121467884306179</v>
      </c>
      <c r="U225" s="17">
        <v>7.1168027245674295E-2</v>
      </c>
      <c r="V225" s="17">
        <v>0.10886124283959001</v>
      </c>
      <c r="W225" s="17">
        <v>8.8988439736884098E-2</v>
      </c>
      <c r="X225" s="17">
        <v>0.161692085010951</v>
      </c>
      <c r="Y225" s="17">
        <v>0.13268642465147801</v>
      </c>
      <c r="Z225" s="17">
        <v>8.7920294095524001E-2</v>
      </c>
      <c r="AA225" s="17">
        <v>0.10298453724227399</v>
      </c>
      <c r="AB225" s="17">
        <v>0.10972651319801301</v>
      </c>
      <c r="AC225" s="17">
        <v>0.14654208875956201</v>
      </c>
      <c r="AD225" s="17">
        <v>0.19157998164731499</v>
      </c>
      <c r="AE225" s="17"/>
      <c r="AF225" s="17">
        <v>8.3182878571576496E-2</v>
      </c>
      <c r="AG225" s="17">
        <v>0.121122431838599</v>
      </c>
      <c r="AH225" s="17">
        <v>0.117277462421412</v>
      </c>
      <c r="AI225" s="17">
        <v>0.14412811743156601</v>
      </c>
      <c r="AJ225" s="17">
        <v>0.106598589426476</v>
      </c>
      <c r="AK225" s="17"/>
      <c r="AL225" s="17">
        <v>0.17228751969560599</v>
      </c>
      <c r="AM225" s="17">
        <v>0.120430047946645</v>
      </c>
      <c r="AN225" s="17">
        <v>0.12538312191878301</v>
      </c>
      <c r="AO225" s="17">
        <v>0.142214238446462</v>
      </c>
      <c r="AP225" s="17">
        <v>7.6766359078170907E-2</v>
      </c>
      <c r="AQ225" s="17"/>
      <c r="AR225" s="17">
        <v>9.6428460626930002E-2</v>
      </c>
      <c r="AS225" s="17">
        <v>0.13864244338078399</v>
      </c>
      <c r="AT225" s="17">
        <v>0.14494720472706701</v>
      </c>
    </row>
    <row r="226" spans="2:46" x14ac:dyDescent="0.3">
      <c r="B226" t="s">
        <v>166</v>
      </c>
      <c r="C226" s="17">
        <v>0.100723255682772</v>
      </c>
      <c r="D226" s="17">
        <v>9.8958957808165895E-2</v>
      </c>
      <c r="E226" s="17">
        <v>0.10274735566618801</v>
      </c>
      <c r="F226" s="17"/>
      <c r="G226" s="17">
        <v>7.9632952359303996E-2</v>
      </c>
      <c r="H226" s="17">
        <v>0.114246338863267</v>
      </c>
      <c r="I226" s="17">
        <v>9.7711997195371297E-2</v>
      </c>
      <c r="J226" s="17">
        <v>9.3838228802537005E-2</v>
      </c>
      <c r="K226" s="17">
        <v>8.2714764844204397E-2</v>
      </c>
      <c r="L226" s="17">
        <v>0.12393217424393101</v>
      </c>
      <c r="M226" s="17"/>
      <c r="N226" s="17">
        <v>0.11344941370417699</v>
      </c>
      <c r="O226" s="17">
        <v>0.108548213485766</v>
      </c>
      <c r="P226" s="17">
        <v>0.104176306553299</v>
      </c>
      <c r="Q226" s="17">
        <v>7.7057697107580606E-2</v>
      </c>
      <c r="R226" s="17"/>
      <c r="S226" s="17">
        <v>0.12277465005537901</v>
      </c>
      <c r="T226" s="17">
        <v>0.101486179156677</v>
      </c>
      <c r="U226" s="17">
        <v>0.10807090536346101</v>
      </c>
      <c r="V226" s="17">
        <v>0.12639560437036501</v>
      </c>
      <c r="W226" s="17">
        <v>6.9852010039462994E-2</v>
      </c>
      <c r="X226" s="17">
        <v>7.8746861773199006E-2</v>
      </c>
      <c r="Y226" s="17">
        <v>9.1208283163555295E-2</v>
      </c>
      <c r="Z226" s="17">
        <v>0.15475146321611299</v>
      </c>
      <c r="AA226" s="17">
        <v>6.6315216933590396E-2</v>
      </c>
      <c r="AB226" s="17">
        <v>0.12338767438156099</v>
      </c>
      <c r="AC226" s="17">
        <v>8.1685165977301202E-2</v>
      </c>
      <c r="AD226" s="17">
        <v>7.9364182394064994E-2</v>
      </c>
      <c r="AE226" s="17"/>
      <c r="AF226" s="17">
        <v>0.100464506744116</v>
      </c>
      <c r="AG226" s="17">
        <v>9.2213808724202706E-2</v>
      </c>
      <c r="AH226" s="17">
        <v>5.3374446807909197E-2</v>
      </c>
      <c r="AI226" s="17">
        <v>0.200244579654626</v>
      </c>
      <c r="AJ226" s="17">
        <v>8.3718247802387402E-2</v>
      </c>
      <c r="AK226" s="17"/>
      <c r="AL226" s="17">
        <v>0.101986588585284</v>
      </c>
      <c r="AM226" s="17">
        <v>8.5927120889230199E-2</v>
      </c>
      <c r="AN226" s="17">
        <v>0.11099770857074701</v>
      </c>
      <c r="AO226" s="17">
        <v>0.19453425186169701</v>
      </c>
      <c r="AP226" s="17">
        <v>6.0521649709071298E-2</v>
      </c>
      <c r="AQ226" s="17"/>
      <c r="AR226" s="17">
        <v>6.12724079112653E-2</v>
      </c>
      <c r="AS226" s="17">
        <v>0.102815513484926</v>
      </c>
      <c r="AT226" s="17">
        <v>0.22667802849938601</v>
      </c>
    </row>
    <row r="227" spans="2:46" x14ac:dyDescent="0.3">
      <c r="B227" t="s">
        <v>172</v>
      </c>
      <c r="C227" s="17">
        <v>9.3048336356167494E-2</v>
      </c>
      <c r="D227" s="17">
        <v>0.107257986492703</v>
      </c>
      <c r="E227" s="17">
        <v>7.8426163579408598E-2</v>
      </c>
      <c r="F227" s="17"/>
      <c r="G227" s="17">
        <v>7.0828029650851596E-2</v>
      </c>
      <c r="H227" s="17">
        <v>0.13412498989846899</v>
      </c>
      <c r="I227" s="17">
        <v>8.2586501146421798E-2</v>
      </c>
      <c r="J227" s="17">
        <v>9.1082073676866201E-2</v>
      </c>
      <c r="K227" s="17">
        <v>7.6537235650492697E-2</v>
      </c>
      <c r="L227" s="17">
        <v>9.5676442126134603E-2</v>
      </c>
      <c r="M227" s="17"/>
      <c r="N227" s="17">
        <v>0.132866585414918</v>
      </c>
      <c r="O227" s="17">
        <v>9.7226251056900706E-2</v>
      </c>
      <c r="P227" s="17">
        <v>6.64722444163523E-2</v>
      </c>
      <c r="Q227" s="17">
        <v>6.8376246304816493E-2</v>
      </c>
      <c r="R227" s="17"/>
      <c r="S227" s="17">
        <v>0.122056388588552</v>
      </c>
      <c r="T227" s="17">
        <v>0.106505763351295</v>
      </c>
      <c r="U227" s="17">
        <v>8.7377185791114004E-2</v>
      </c>
      <c r="V227" s="17">
        <v>0.130157749427807</v>
      </c>
      <c r="W227" s="17">
        <v>5.3608566486147702E-2</v>
      </c>
      <c r="X227" s="17">
        <v>9.7792560602166595E-2</v>
      </c>
      <c r="Y227" s="17">
        <v>7.0431393224290401E-2</v>
      </c>
      <c r="Z227" s="17">
        <v>8.1224459868667304E-2</v>
      </c>
      <c r="AA227" s="17">
        <v>8.64192508234808E-2</v>
      </c>
      <c r="AB227" s="17">
        <v>7.7127407408097898E-2</v>
      </c>
      <c r="AC227" s="17">
        <v>5.0356993148306398E-2</v>
      </c>
      <c r="AD227" s="17">
        <v>0.100586383008668</v>
      </c>
      <c r="AE227" s="17"/>
      <c r="AF227" s="17">
        <v>0.114504051646778</v>
      </c>
      <c r="AG227" s="17">
        <v>0.11036729760924099</v>
      </c>
      <c r="AH227" s="17">
        <v>5.9695424497122201E-2</v>
      </c>
      <c r="AI227" s="17">
        <v>9.8935222109671705E-2</v>
      </c>
      <c r="AJ227" s="17">
        <v>0.117625421261552</v>
      </c>
      <c r="AK227" s="17"/>
      <c r="AL227" s="17">
        <v>0.16613819176042099</v>
      </c>
      <c r="AM227" s="17">
        <v>6.3265250441544504E-2</v>
      </c>
      <c r="AN227" s="17">
        <v>0.105540326387581</v>
      </c>
      <c r="AO227" s="17">
        <v>0.106915426360237</v>
      </c>
      <c r="AP227" s="17">
        <v>0.115289954971466</v>
      </c>
      <c r="AQ227" s="17"/>
      <c r="AR227" s="17">
        <v>8.4236875484771198E-2</v>
      </c>
      <c r="AS227" s="17">
        <v>0.101883413619134</v>
      </c>
      <c r="AT227" s="17">
        <v>0.12542134707011501</v>
      </c>
    </row>
    <row r="228" spans="2:46" x14ac:dyDescent="0.3">
      <c r="B228" t="s">
        <v>160</v>
      </c>
      <c r="C228" s="17">
        <v>9.1468394443660395E-2</v>
      </c>
      <c r="D228" s="17">
        <v>0.108313750698158</v>
      </c>
      <c r="E228" s="17">
        <v>7.5257920674321105E-2</v>
      </c>
      <c r="F228" s="17"/>
      <c r="G228" s="17">
        <v>0.10635345011635999</v>
      </c>
      <c r="H228" s="17">
        <v>0.158966901538206</v>
      </c>
      <c r="I228" s="17">
        <v>9.8598275525578996E-2</v>
      </c>
      <c r="J228" s="17">
        <v>5.5113944053072302E-2</v>
      </c>
      <c r="K228" s="17">
        <v>6.1256692615727797E-2</v>
      </c>
      <c r="L228" s="17">
        <v>7.0721288980867603E-2</v>
      </c>
      <c r="M228" s="17"/>
      <c r="N228" s="17">
        <v>0.10103499809411</v>
      </c>
      <c r="O228" s="17">
        <v>9.2995258004883993E-2</v>
      </c>
      <c r="P228" s="17">
        <v>9.1468719282189401E-2</v>
      </c>
      <c r="Q228" s="17">
        <v>8.0666877755572297E-2</v>
      </c>
      <c r="R228" s="17"/>
      <c r="S228" s="17">
        <v>0.14306434051748701</v>
      </c>
      <c r="T228" s="17">
        <v>4.8725962344126197E-2</v>
      </c>
      <c r="U228" s="17">
        <v>8.4765180069837201E-2</v>
      </c>
      <c r="V228" s="17">
        <v>0.13921036855782401</v>
      </c>
      <c r="W228" s="17">
        <v>8.4834190581504099E-2</v>
      </c>
      <c r="X228" s="17">
        <v>9.3125022977833996E-2</v>
      </c>
      <c r="Y228" s="17">
        <v>0.110112987169406</v>
      </c>
      <c r="Z228" s="17">
        <v>9.4169019132916407E-2</v>
      </c>
      <c r="AA228" s="17">
        <v>9.3093832403960394E-2</v>
      </c>
      <c r="AB228" s="17">
        <v>4.6458015925934702E-2</v>
      </c>
      <c r="AC228" s="17">
        <v>7.3425442949237696E-2</v>
      </c>
      <c r="AD228" s="17">
        <v>2.59915343386601E-2</v>
      </c>
      <c r="AE228" s="17"/>
      <c r="AF228" s="17">
        <v>4.8995454368639703E-2</v>
      </c>
      <c r="AG228" s="17">
        <v>8.7309202685635703E-2</v>
      </c>
      <c r="AH228" s="17">
        <v>9.1967447508983405E-2</v>
      </c>
      <c r="AI228" s="17">
        <v>0.16552172525593201</v>
      </c>
      <c r="AJ228" s="17">
        <v>7.7870137182147803E-2</v>
      </c>
      <c r="AK228" s="17"/>
      <c r="AL228" s="17">
        <v>8.6859915697059906E-2</v>
      </c>
      <c r="AM228" s="17">
        <v>8.4313457858838398E-2</v>
      </c>
      <c r="AN228" s="17">
        <v>0.108817715562521</v>
      </c>
      <c r="AO228" s="17">
        <v>0.17576958840791401</v>
      </c>
      <c r="AP228" s="17">
        <v>6.3237980786436998E-2</v>
      </c>
      <c r="AQ228" s="17"/>
      <c r="AR228" s="17">
        <v>5.5982829498669999E-2</v>
      </c>
      <c r="AS228" s="17">
        <v>0.1088162808936</v>
      </c>
      <c r="AT228" s="17">
        <v>0.17326369097278299</v>
      </c>
    </row>
    <row r="229" spans="2:46" x14ac:dyDescent="0.3">
      <c r="B229" t="s">
        <v>174</v>
      </c>
      <c r="C229" s="17">
        <v>9.0030887256972295E-2</v>
      </c>
      <c r="D229" s="17">
        <v>0.101857475019028</v>
      </c>
      <c r="E229" s="17">
        <v>7.8726392200272E-2</v>
      </c>
      <c r="F229" s="17"/>
      <c r="G229" s="17">
        <v>4.9902223764690397E-2</v>
      </c>
      <c r="H229" s="17">
        <v>8.90445277728832E-2</v>
      </c>
      <c r="I229" s="17">
        <v>7.6387826711295806E-2</v>
      </c>
      <c r="J229" s="17">
        <v>9.5761144313949303E-2</v>
      </c>
      <c r="K229" s="17">
        <v>0.106858850947294</v>
      </c>
      <c r="L229" s="17">
        <v>0.112712358552482</v>
      </c>
      <c r="M229" s="17"/>
      <c r="N229" s="17">
        <v>0.101087293278666</v>
      </c>
      <c r="O229" s="17">
        <v>0.10518080968730199</v>
      </c>
      <c r="P229" s="17">
        <v>8.3772104078109796E-2</v>
      </c>
      <c r="Q229" s="17">
        <v>6.7293501542229295E-2</v>
      </c>
      <c r="R229" s="17"/>
      <c r="S229" s="17">
        <v>8.9485694890860099E-2</v>
      </c>
      <c r="T229" s="17">
        <v>7.1027158562736906E-2</v>
      </c>
      <c r="U229" s="17">
        <v>9.7555248685192497E-2</v>
      </c>
      <c r="V229" s="17">
        <v>0.107156993866487</v>
      </c>
      <c r="W229" s="17">
        <v>6.8368313670300093E-2</v>
      </c>
      <c r="X229" s="17">
        <v>8.7446021645970304E-2</v>
      </c>
      <c r="Y229" s="17">
        <v>0.121094821163007</v>
      </c>
      <c r="Z229" s="17">
        <v>2.7778487750821899E-2</v>
      </c>
      <c r="AA229" s="17">
        <v>7.8755820724730904E-2</v>
      </c>
      <c r="AB229" s="17">
        <v>0.101543886130118</v>
      </c>
      <c r="AC229" s="17">
        <v>0.103053278541309</v>
      </c>
      <c r="AD229" s="17">
        <v>0.14661851162935299</v>
      </c>
      <c r="AE229" s="17"/>
      <c r="AF229" s="17">
        <v>6.2299957235201597E-2</v>
      </c>
      <c r="AG229" s="17">
        <v>8.8495647593947901E-2</v>
      </c>
      <c r="AH229" s="17">
        <v>9.2043941992306505E-2</v>
      </c>
      <c r="AI229" s="17">
        <v>0.125448603820833</v>
      </c>
      <c r="AJ229" s="17">
        <v>0.11298254309112001</v>
      </c>
      <c r="AK229" s="17"/>
      <c r="AL229" s="17">
        <v>9.4181631662779902E-2</v>
      </c>
      <c r="AM229" s="17">
        <v>8.8628598836412401E-2</v>
      </c>
      <c r="AN229" s="17">
        <v>0.10603739399772601</v>
      </c>
      <c r="AO229" s="17">
        <v>0.109778878651388</v>
      </c>
      <c r="AP229" s="17">
        <v>7.6631313215375196E-2</v>
      </c>
      <c r="AQ229" s="17"/>
      <c r="AR229" s="17">
        <v>8.2836615744760797E-2</v>
      </c>
      <c r="AS229" s="17">
        <v>9.2332720723633799E-2</v>
      </c>
      <c r="AT229" s="17">
        <v>0.13024453348751799</v>
      </c>
    </row>
    <row r="230" spans="2:46" x14ac:dyDescent="0.3">
      <c r="B230" t="s">
        <v>162</v>
      </c>
      <c r="C230" s="17">
        <v>8.9502481565194095E-2</v>
      </c>
      <c r="D230" s="17">
        <v>9.9320187118543596E-2</v>
      </c>
      <c r="E230" s="17">
        <v>8.0161860915962099E-2</v>
      </c>
      <c r="F230" s="17"/>
      <c r="G230" s="17">
        <v>9.9693476839791406E-2</v>
      </c>
      <c r="H230" s="17">
        <v>0.142626342948769</v>
      </c>
      <c r="I230" s="17">
        <v>5.4146468929584399E-2</v>
      </c>
      <c r="J230" s="17">
        <v>5.1602726849689598E-2</v>
      </c>
      <c r="K230" s="17">
        <v>6.80968936873107E-2</v>
      </c>
      <c r="L230" s="17">
        <v>0.11354312032734799</v>
      </c>
      <c r="M230" s="17"/>
      <c r="N230" s="17">
        <v>0.10913785969447801</v>
      </c>
      <c r="O230" s="17">
        <v>8.0003021284365997E-2</v>
      </c>
      <c r="P230" s="17">
        <v>8.8829583688129599E-2</v>
      </c>
      <c r="Q230" s="17">
        <v>7.9861529556320796E-2</v>
      </c>
      <c r="R230" s="17"/>
      <c r="S230" s="17">
        <v>0.123039773507164</v>
      </c>
      <c r="T230" s="17">
        <v>7.7618429146860193E-2</v>
      </c>
      <c r="U230" s="17">
        <v>4.4866153409167997E-2</v>
      </c>
      <c r="V230" s="17">
        <v>9.5749665963436897E-2</v>
      </c>
      <c r="W230" s="17">
        <v>0.13519820514525599</v>
      </c>
      <c r="X230" s="17">
        <v>5.4870590207020398E-2</v>
      </c>
      <c r="Y230" s="17">
        <v>0.103417863027288</v>
      </c>
      <c r="Z230" s="17">
        <v>0.110298656612241</v>
      </c>
      <c r="AA230" s="17">
        <v>0.103465414122486</v>
      </c>
      <c r="AB230" s="17">
        <v>6.12374900251106E-2</v>
      </c>
      <c r="AC230" s="17">
        <v>5.9396569277844501E-2</v>
      </c>
      <c r="AD230" s="17">
        <v>0.101064455031962</v>
      </c>
      <c r="AE230" s="17"/>
      <c r="AF230" s="17">
        <v>4.9950379179848799E-2</v>
      </c>
      <c r="AG230" s="17">
        <v>8.9993215885085104E-2</v>
      </c>
      <c r="AH230" s="17">
        <v>9.3192271130659698E-2</v>
      </c>
      <c r="AI230" s="17">
        <v>0.151208919359993</v>
      </c>
      <c r="AJ230" s="17">
        <v>6.9710407688007806E-2</v>
      </c>
      <c r="AK230" s="17"/>
      <c r="AL230" s="17">
        <v>5.7268849843189702E-2</v>
      </c>
      <c r="AM230" s="17">
        <v>8.7961291817069895E-2</v>
      </c>
      <c r="AN230" s="17">
        <v>0.10188138381289499</v>
      </c>
      <c r="AO230" s="17">
        <v>0.180146387324046</v>
      </c>
      <c r="AP230" s="17">
        <v>7.5606472947462797E-2</v>
      </c>
      <c r="AQ230" s="17"/>
      <c r="AR230" s="17">
        <v>5.8381658751370101E-2</v>
      </c>
      <c r="AS230" s="17">
        <v>9.6391026478808803E-2</v>
      </c>
      <c r="AT230" s="17">
        <v>0.17193063083955801</v>
      </c>
    </row>
    <row r="231" spans="2:46" x14ac:dyDescent="0.3">
      <c r="B231" t="s">
        <v>184</v>
      </c>
      <c r="C231" s="17">
        <v>8.7721983493279199E-2</v>
      </c>
      <c r="D231" s="17">
        <v>9.7515141980724904E-2</v>
      </c>
      <c r="E231" s="17">
        <v>7.7405033705152601E-2</v>
      </c>
      <c r="F231" s="17"/>
      <c r="G231" s="17">
        <v>8.1184100471904594E-2</v>
      </c>
      <c r="H231" s="17">
        <v>0.115860042981733</v>
      </c>
      <c r="I231" s="17">
        <v>7.9405058965467304E-2</v>
      </c>
      <c r="J231" s="17">
        <v>8.9480540170724501E-2</v>
      </c>
      <c r="K231" s="17">
        <v>9.2124048439203493E-2</v>
      </c>
      <c r="L231" s="17">
        <v>7.1590253943728796E-2</v>
      </c>
      <c r="M231" s="17"/>
      <c r="N231" s="17">
        <v>0.14230462369797101</v>
      </c>
      <c r="O231" s="17">
        <v>8.7097692504376795E-2</v>
      </c>
      <c r="P231" s="17">
        <v>6.0160512237738599E-2</v>
      </c>
      <c r="Q231" s="17">
        <v>5.4807616917847003E-2</v>
      </c>
      <c r="R231" s="17"/>
      <c r="S231" s="17">
        <v>0.110358279077404</v>
      </c>
      <c r="T231" s="17">
        <v>7.5484837702526605E-2</v>
      </c>
      <c r="U231" s="17">
        <v>9.6728167303483201E-2</v>
      </c>
      <c r="V231" s="17">
        <v>6.9948209543029993E-2</v>
      </c>
      <c r="W231" s="17">
        <v>2.4573870167147401E-2</v>
      </c>
      <c r="X231" s="17">
        <v>7.2624264804858105E-2</v>
      </c>
      <c r="Y231" s="17">
        <v>9.3863733788300194E-2</v>
      </c>
      <c r="Z231" s="17">
        <v>7.4870109701987694E-2</v>
      </c>
      <c r="AA231" s="17">
        <v>0.1155658698408</v>
      </c>
      <c r="AB231" s="17">
        <v>8.9839921236447906E-2</v>
      </c>
      <c r="AC231" s="17">
        <v>0.11515053843180099</v>
      </c>
      <c r="AD231" s="17">
        <v>0.103502662078019</v>
      </c>
      <c r="AE231" s="17"/>
      <c r="AF231" s="17">
        <v>0.12396437269626299</v>
      </c>
      <c r="AG231" s="17">
        <v>0.119042721636774</v>
      </c>
      <c r="AH231" s="17">
        <v>6.3571316970310196E-2</v>
      </c>
      <c r="AI231" s="17">
        <v>7.4312172112789801E-2</v>
      </c>
      <c r="AJ231" s="17">
        <v>8.67536965896782E-2</v>
      </c>
      <c r="AK231" s="17"/>
      <c r="AL231" s="17">
        <v>0.121429104681105</v>
      </c>
      <c r="AM231" s="17">
        <v>6.3689485915252406E-2</v>
      </c>
      <c r="AN231" s="17">
        <v>0.12573368322064901</v>
      </c>
      <c r="AO231" s="17">
        <v>7.2309997410852006E-2</v>
      </c>
      <c r="AP231" s="17">
        <v>0.110695201326384</v>
      </c>
      <c r="AQ231" s="17"/>
      <c r="AR231" s="17">
        <v>0.113948884743509</v>
      </c>
      <c r="AS231" s="17">
        <v>7.7853860275193004E-2</v>
      </c>
      <c r="AT231" s="17">
        <v>6.5511732027517894E-2</v>
      </c>
    </row>
    <row r="232" spans="2:46" x14ac:dyDescent="0.3">
      <c r="B232" t="s">
        <v>159</v>
      </c>
      <c r="C232" s="17">
        <v>8.7586870008717899E-2</v>
      </c>
      <c r="D232" s="17">
        <v>0.102831036684617</v>
      </c>
      <c r="E232" s="17">
        <v>7.2931475775851698E-2</v>
      </c>
      <c r="F232" s="17"/>
      <c r="G232" s="17">
        <v>7.1364104802148498E-2</v>
      </c>
      <c r="H232" s="17">
        <v>0.14756057822691501</v>
      </c>
      <c r="I232" s="17">
        <v>6.8592063754701199E-2</v>
      </c>
      <c r="J232" s="17">
        <v>4.6088057108396703E-2</v>
      </c>
      <c r="K232" s="17">
        <v>5.8431224354649397E-2</v>
      </c>
      <c r="L232" s="17">
        <v>0.11844697380946501</v>
      </c>
      <c r="M232" s="17"/>
      <c r="N232" s="17">
        <v>9.8961873186522206E-2</v>
      </c>
      <c r="O232" s="17">
        <v>0.100147255935638</v>
      </c>
      <c r="P232" s="17">
        <v>7.5160569260785001E-2</v>
      </c>
      <c r="Q232" s="17">
        <v>7.4255559376792096E-2</v>
      </c>
      <c r="R232" s="17"/>
      <c r="S232" s="17">
        <v>0.12746829598855799</v>
      </c>
      <c r="T232" s="17">
        <v>7.1307491848126695E-2</v>
      </c>
      <c r="U232" s="17">
        <v>0.106054515206227</v>
      </c>
      <c r="V232" s="17">
        <v>8.0849293831890295E-2</v>
      </c>
      <c r="W232" s="17">
        <v>8.8535855620424694E-2</v>
      </c>
      <c r="X232" s="17">
        <v>7.7043687685936002E-2</v>
      </c>
      <c r="Y232" s="17">
        <v>9.2856938936933794E-2</v>
      </c>
      <c r="Z232" s="17">
        <v>7.3381167397223807E-2</v>
      </c>
      <c r="AA232" s="17">
        <v>7.5431798514691895E-2</v>
      </c>
      <c r="AB232" s="17">
        <v>8.0928785407303097E-2</v>
      </c>
      <c r="AC232" s="17">
        <v>5.1269995784151298E-2</v>
      </c>
      <c r="AD232" s="17">
        <v>0.102115250255465</v>
      </c>
      <c r="AE232" s="17"/>
      <c r="AF232" s="17">
        <v>8.18264164518928E-2</v>
      </c>
      <c r="AG232" s="17">
        <v>8.3346469622994301E-2</v>
      </c>
      <c r="AH232" s="17">
        <v>4.5569977309552097E-2</v>
      </c>
      <c r="AI232" s="17">
        <v>0.181660474233549</v>
      </c>
      <c r="AJ232" s="17">
        <v>6.7372209542039194E-2</v>
      </c>
      <c r="AK232" s="17"/>
      <c r="AL232" s="17">
        <v>5.8604980636224699E-2</v>
      </c>
      <c r="AM232" s="17">
        <v>7.1021834273217399E-2</v>
      </c>
      <c r="AN232" s="17">
        <v>9.8431177805179099E-2</v>
      </c>
      <c r="AO232" s="17">
        <v>0.20533675818556699</v>
      </c>
      <c r="AP232" s="17">
        <v>6.5918590139152397E-2</v>
      </c>
      <c r="AQ232" s="17"/>
      <c r="AR232" s="17">
        <v>4.8623318575816199E-2</v>
      </c>
      <c r="AS232" s="17">
        <v>9.7879880466014105E-2</v>
      </c>
      <c r="AT232" s="17">
        <v>0.19000155901969201</v>
      </c>
    </row>
    <row r="233" spans="2:46" x14ac:dyDescent="0.3">
      <c r="B233" t="s">
        <v>169</v>
      </c>
      <c r="C233" s="17">
        <v>8.5993945280383594E-2</v>
      </c>
      <c r="D233" s="17">
        <v>9.9160892612466606E-2</v>
      </c>
      <c r="E233" s="17">
        <v>7.2371057361829E-2</v>
      </c>
      <c r="F233" s="17"/>
      <c r="G233" s="17">
        <v>8.5876532805342798E-2</v>
      </c>
      <c r="H233" s="17">
        <v>0.13417895831114701</v>
      </c>
      <c r="I233" s="17">
        <v>7.1281307579681305E-2</v>
      </c>
      <c r="J233" s="17">
        <v>7.8596617051775494E-2</v>
      </c>
      <c r="K233" s="17">
        <v>9.8066113770180499E-2</v>
      </c>
      <c r="L233" s="17">
        <v>5.6787178881410903E-2</v>
      </c>
      <c r="M233" s="17"/>
      <c r="N233" s="17">
        <v>0.11656267038603101</v>
      </c>
      <c r="O233" s="17">
        <v>8.8554903721362696E-2</v>
      </c>
      <c r="P233" s="17">
        <v>7.5156804001821897E-2</v>
      </c>
      <c r="Q233" s="17">
        <v>6.09405654907876E-2</v>
      </c>
      <c r="R233" s="17"/>
      <c r="S233" s="17">
        <v>0.14729176765590399</v>
      </c>
      <c r="T233" s="17">
        <v>8.7348650548618401E-2</v>
      </c>
      <c r="U233" s="17">
        <v>7.4725805706665996E-2</v>
      </c>
      <c r="V233" s="17">
        <v>8.4949337708649306E-2</v>
      </c>
      <c r="W233" s="17">
        <v>7.4895193001387902E-2</v>
      </c>
      <c r="X233" s="17">
        <v>6.8900364583327198E-2</v>
      </c>
      <c r="Y233" s="17">
        <v>8.8589732528181697E-2</v>
      </c>
      <c r="Z233" s="17">
        <v>0.12606074972828299</v>
      </c>
      <c r="AA233" s="17">
        <v>8.9888358832800205E-2</v>
      </c>
      <c r="AB233" s="17">
        <v>3.01699956758756E-2</v>
      </c>
      <c r="AC233" s="17">
        <v>4.6602928384853297E-2</v>
      </c>
      <c r="AD233" s="17">
        <v>6.3054000960953205E-2</v>
      </c>
      <c r="AE233" s="17"/>
      <c r="AF233" s="17">
        <v>8.0847816824184293E-2</v>
      </c>
      <c r="AG233" s="17">
        <v>9.8856664192608398E-2</v>
      </c>
      <c r="AH233" s="17">
        <v>7.5443629264099296E-2</v>
      </c>
      <c r="AI233" s="17">
        <v>0.12730065472635699</v>
      </c>
      <c r="AJ233" s="17">
        <v>6.0072725186388301E-2</v>
      </c>
      <c r="AK233" s="17"/>
      <c r="AL233" s="17">
        <v>7.1982133507722396E-2</v>
      </c>
      <c r="AM233" s="17">
        <v>6.8360363855705902E-2</v>
      </c>
      <c r="AN233" s="17">
        <v>0.11718269956270599</v>
      </c>
      <c r="AO233" s="17">
        <v>0.14307248404499001</v>
      </c>
      <c r="AP233" s="17">
        <v>0.104030038139393</v>
      </c>
      <c r="AQ233" s="17"/>
      <c r="AR233" s="17">
        <v>7.3589784785718995E-2</v>
      </c>
      <c r="AS233" s="17">
        <v>7.4824494656181198E-2</v>
      </c>
      <c r="AT233" s="17">
        <v>0.144249102228314</v>
      </c>
    </row>
    <row r="234" spans="2:46" x14ac:dyDescent="0.3">
      <c r="B234" t="s">
        <v>176</v>
      </c>
      <c r="C234" s="17">
        <v>8.4392879618650996E-2</v>
      </c>
      <c r="D234" s="17">
        <v>0.10366245124576901</v>
      </c>
      <c r="E234" s="17">
        <v>6.5789686644386197E-2</v>
      </c>
      <c r="F234" s="17"/>
      <c r="G234" s="17">
        <v>0.118164125663394</v>
      </c>
      <c r="H234" s="17">
        <v>0.12137429150734499</v>
      </c>
      <c r="I234" s="17">
        <v>0.11185038704611899</v>
      </c>
      <c r="J234" s="17">
        <v>5.9189312950081403E-2</v>
      </c>
      <c r="K234" s="17">
        <v>5.8853862758226197E-2</v>
      </c>
      <c r="L234" s="17">
        <v>4.71017025450459E-2</v>
      </c>
      <c r="M234" s="17"/>
      <c r="N234" s="17">
        <v>0.111545871996778</v>
      </c>
      <c r="O234" s="17">
        <v>7.0942561398762205E-2</v>
      </c>
      <c r="P234" s="17">
        <v>7.6414623892458802E-2</v>
      </c>
      <c r="Q234" s="17">
        <v>7.7107252066774795E-2</v>
      </c>
      <c r="R234" s="17"/>
      <c r="S234" s="17">
        <v>0.10959026163834901</v>
      </c>
      <c r="T234" s="17">
        <v>8.0587218233468705E-2</v>
      </c>
      <c r="U234" s="17">
        <v>8.1093528979506099E-2</v>
      </c>
      <c r="V234" s="17">
        <v>0.13607546886299199</v>
      </c>
      <c r="W234" s="17">
        <v>8.7610434510129301E-2</v>
      </c>
      <c r="X234" s="17">
        <v>3.5121220757421398E-2</v>
      </c>
      <c r="Y234" s="17">
        <v>8.7725545365247001E-2</v>
      </c>
      <c r="Z234" s="17">
        <v>0.11520511140297</v>
      </c>
      <c r="AA234" s="17">
        <v>7.9642571844107293E-2</v>
      </c>
      <c r="AB234" s="17">
        <v>6.7932579700159104E-2</v>
      </c>
      <c r="AC234" s="17">
        <v>3.2177855125177401E-2</v>
      </c>
      <c r="AD234" s="17">
        <v>8.1582627621554299E-2</v>
      </c>
      <c r="AE234" s="17"/>
      <c r="AF234" s="17">
        <v>0.140677204695692</v>
      </c>
      <c r="AG234" s="17">
        <v>8.41602929095005E-2</v>
      </c>
      <c r="AH234" s="17">
        <v>8.6073744112279402E-2</v>
      </c>
      <c r="AI234" s="17">
        <v>0.13345996720773501</v>
      </c>
      <c r="AJ234" s="17">
        <v>2.9762555362418099E-2</v>
      </c>
      <c r="AK234" s="17"/>
      <c r="AL234" s="17">
        <v>5.9184186721456401E-2</v>
      </c>
      <c r="AM234" s="17">
        <v>8.42253712579389E-2</v>
      </c>
      <c r="AN234" s="17">
        <v>9.8179877478216798E-2</v>
      </c>
      <c r="AO234" s="17">
        <v>0.141031129561976</v>
      </c>
      <c r="AP234" s="17">
        <v>0.136764497093155</v>
      </c>
      <c r="AQ234" s="17"/>
      <c r="AR234" s="17">
        <v>6.3021166832323006E-2</v>
      </c>
      <c r="AS234" s="17">
        <v>8.89227136832898E-2</v>
      </c>
      <c r="AT234" s="17">
        <v>0.139022254264588</v>
      </c>
    </row>
    <row r="235" spans="2:46" x14ac:dyDescent="0.3">
      <c r="B235" t="s">
        <v>158</v>
      </c>
      <c r="C235" s="17">
        <v>7.9551243352010595E-2</v>
      </c>
      <c r="D235" s="17">
        <v>8.9074385173404602E-2</v>
      </c>
      <c r="E235" s="17">
        <v>7.0469378576146699E-2</v>
      </c>
      <c r="F235" s="17"/>
      <c r="G235" s="17">
        <v>5.8799652782129598E-2</v>
      </c>
      <c r="H235" s="17">
        <v>0.13981170626852699</v>
      </c>
      <c r="I235" s="17">
        <v>7.1213906603882396E-2</v>
      </c>
      <c r="J235" s="17">
        <v>5.6022991091387898E-2</v>
      </c>
      <c r="K235" s="17">
        <v>9.3804746768301694E-2</v>
      </c>
      <c r="L235" s="17">
        <v>6.0717529484408297E-2</v>
      </c>
      <c r="M235" s="17"/>
      <c r="N235" s="17">
        <v>9.3806626786883604E-2</v>
      </c>
      <c r="O235" s="17">
        <v>5.4279520571394797E-2</v>
      </c>
      <c r="P235" s="17">
        <v>9.90573376826102E-2</v>
      </c>
      <c r="Q235" s="17">
        <v>7.2558561878840702E-2</v>
      </c>
      <c r="R235" s="17"/>
      <c r="S235" s="17">
        <v>0.116718492595788</v>
      </c>
      <c r="T235" s="17">
        <v>6.2873583622279405E-2</v>
      </c>
      <c r="U235" s="17">
        <v>6.5287305692975597E-2</v>
      </c>
      <c r="V235" s="17">
        <v>5.41103391591874E-2</v>
      </c>
      <c r="W235" s="17">
        <v>0.10861421282926401</v>
      </c>
      <c r="X235" s="17">
        <v>0.103969815504697</v>
      </c>
      <c r="Y235" s="17">
        <v>5.0643124484941598E-2</v>
      </c>
      <c r="Z235" s="17">
        <v>7.0753239736930804E-2</v>
      </c>
      <c r="AA235" s="17">
        <v>8.4180512066077906E-2</v>
      </c>
      <c r="AB235" s="17">
        <v>6.79739806012951E-2</v>
      </c>
      <c r="AC235" s="17">
        <v>4.5604373225587601E-2</v>
      </c>
      <c r="AD235" s="17">
        <v>0.11480729142127501</v>
      </c>
      <c r="AE235" s="17"/>
      <c r="AF235" s="17">
        <v>1.9910000311990798E-2</v>
      </c>
      <c r="AG235" s="17">
        <v>6.6814436236386499E-2</v>
      </c>
      <c r="AH235" s="17">
        <v>7.8807291607713895E-2</v>
      </c>
      <c r="AI235" s="17">
        <v>0.19336483225336501</v>
      </c>
      <c r="AJ235" s="17">
        <v>6.4878125359126806E-2</v>
      </c>
      <c r="AK235" s="17"/>
      <c r="AL235" s="17">
        <v>3.6221257315908501E-2</v>
      </c>
      <c r="AM235" s="17">
        <v>9.0005357902640595E-2</v>
      </c>
      <c r="AN235" s="17">
        <v>7.6525290019839196E-2</v>
      </c>
      <c r="AO235" s="17">
        <v>0.210590982330635</v>
      </c>
      <c r="AP235" s="17">
        <v>2.6649803112615E-2</v>
      </c>
      <c r="AQ235" s="17"/>
      <c r="AR235" s="17">
        <v>3.2034951699160701E-2</v>
      </c>
      <c r="AS235" s="17">
        <v>7.5163435930618E-2</v>
      </c>
      <c r="AT235" s="17">
        <v>0.22787117952844699</v>
      </c>
    </row>
    <row r="236" spans="2:46" x14ac:dyDescent="0.3">
      <c r="B236" t="s">
        <v>165</v>
      </c>
      <c r="C236" s="17">
        <v>7.3455900458706397E-2</v>
      </c>
      <c r="D236" s="17">
        <v>7.8886022016487797E-2</v>
      </c>
      <c r="E236" s="17">
        <v>6.7365429652577996E-2</v>
      </c>
      <c r="F236" s="17"/>
      <c r="G236" s="17">
        <v>6.9380887112595199E-2</v>
      </c>
      <c r="H236" s="17">
        <v>6.3768094582488499E-2</v>
      </c>
      <c r="I236" s="17">
        <v>9.0359269303151801E-2</v>
      </c>
      <c r="J236" s="17">
        <v>4.6691929958563701E-2</v>
      </c>
      <c r="K236" s="17">
        <v>9.4968407221367596E-2</v>
      </c>
      <c r="L236" s="17">
        <v>7.7560037697606998E-2</v>
      </c>
      <c r="M236" s="17"/>
      <c r="N236" s="17">
        <v>8.39666128289807E-2</v>
      </c>
      <c r="O236" s="17">
        <v>4.1105676238804102E-2</v>
      </c>
      <c r="P236" s="17">
        <v>9.2115284090323907E-2</v>
      </c>
      <c r="Q236" s="17">
        <v>7.8305998422753695E-2</v>
      </c>
      <c r="R236" s="17"/>
      <c r="S236" s="17">
        <v>8.5790281894326095E-2</v>
      </c>
      <c r="T236" s="17">
        <v>0.10038154594868499</v>
      </c>
      <c r="U236" s="17">
        <v>6.3476074539126001E-2</v>
      </c>
      <c r="V236" s="17">
        <v>8.0901483895590098E-2</v>
      </c>
      <c r="W236" s="17">
        <v>4.6113358873712401E-2</v>
      </c>
      <c r="X236" s="17">
        <v>8.2414908565238504E-2</v>
      </c>
      <c r="Y236" s="17">
        <v>7.5387956304385606E-2</v>
      </c>
      <c r="Z236" s="17">
        <v>9.3929323799519404E-2</v>
      </c>
      <c r="AA236" s="17">
        <v>6.7389845405870299E-2</v>
      </c>
      <c r="AB236" s="17">
        <v>4.9665675367256502E-2</v>
      </c>
      <c r="AC236" s="17">
        <v>5.6047868559235603E-2</v>
      </c>
      <c r="AD236" s="17">
        <v>3.0848633023421401E-2</v>
      </c>
      <c r="AE236" s="17"/>
      <c r="AF236" s="17">
        <v>3.1103580620196199E-2</v>
      </c>
      <c r="AG236" s="17">
        <v>6.8621056558144294E-2</v>
      </c>
      <c r="AH236" s="17">
        <v>0.102212906011497</v>
      </c>
      <c r="AI236" s="17">
        <v>0.131586912294026</v>
      </c>
      <c r="AJ236" s="17">
        <v>3.5850251131397302E-2</v>
      </c>
      <c r="AK236" s="17"/>
      <c r="AL236" s="17">
        <v>4.3066988892907103E-2</v>
      </c>
      <c r="AM236" s="17">
        <v>8.7397025003829204E-2</v>
      </c>
      <c r="AN236" s="17">
        <v>7.7514868570227394E-2</v>
      </c>
      <c r="AO236" s="17">
        <v>0.143562848060447</v>
      </c>
      <c r="AP236" s="17">
        <v>4.25983755292271E-2</v>
      </c>
      <c r="AQ236" s="17"/>
      <c r="AR236" s="17">
        <v>4.8844834588181299E-2</v>
      </c>
      <c r="AS236" s="17">
        <v>8.8255936319611497E-2</v>
      </c>
      <c r="AT236" s="17">
        <v>0.14060189943795401</v>
      </c>
    </row>
    <row r="237" spans="2:46" x14ac:dyDescent="0.3">
      <c r="B237" t="s">
        <v>173</v>
      </c>
      <c r="C237" s="17">
        <v>6.5497157919830504E-2</v>
      </c>
      <c r="D237" s="17">
        <v>7.8160199918136802E-2</v>
      </c>
      <c r="E237" s="17">
        <v>5.3301722891415299E-2</v>
      </c>
      <c r="F237" s="17"/>
      <c r="G237" s="17">
        <v>5.2861923709676302E-2</v>
      </c>
      <c r="H237" s="17">
        <v>8.8499998682703196E-2</v>
      </c>
      <c r="I237" s="17">
        <v>6.7206012251939104E-2</v>
      </c>
      <c r="J237" s="17">
        <v>7.2231313959403895E-2</v>
      </c>
      <c r="K237" s="17">
        <v>4.9846151714743499E-2</v>
      </c>
      <c r="L237" s="17">
        <v>5.8863719802941E-2</v>
      </c>
      <c r="M237" s="17"/>
      <c r="N237" s="17">
        <v>8.42852615755421E-2</v>
      </c>
      <c r="O237" s="17">
        <v>5.8901417194724699E-2</v>
      </c>
      <c r="P237" s="17">
        <v>4.5590506395429303E-2</v>
      </c>
      <c r="Q237" s="17">
        <v>7.0365351365687306E-2</v>
      </c>
      <c r="R237" s="17"/>
      <c r="S237" s="17">
        <v>9.1698263860159099E-2</v>
      </c>
      <c r="T237" s="17">
        <v>7.6356824252528196E-2</v>
      </c>
      <c r="U237" s="17">
        <v>4.7814583951883198E-2</v>
      </c>
      <c r="V237" s="17">
        <v>7.6927912183045302E-2</v>
      </c>
      <c r="W237" s="17">
        <v>3.6822588264963298E-2</v>
      </c>
      <c r="X237" s="17">
        <v>6.8158287403478901E-2</v>
      </c>
      <c r="Y237" s="17">
        <v>8.7321302939284098E-2</v>
      </c>
      <c r="Z237" s="17">
        <v>5.1166053763008201E-2</v>
      </c>
      <c r="AA237" s="17">
        <v>4.3826552498105201E-2</v>
      </c>
      <c r="AB237" s="17">
        <v>5.1890635861569702E-2</v>
      </c>
      <c r="AC237" s="17">
        <v>7.1471619411831402E-2</v>
      </c>
      <c r="AD237" s="17">
        <v>3.879897424282E-2</v>
      </c>
      <c r="AE237" s="17"/>
      <c r="AF237" s="17">
        <v>5.3355885948430999E-2</v>
      </c>
      <c r="AG237" s="17">
        <v>8.1436355972284102E-2</v>
      </c>
      <c r="AH237" s="17">
        <v>5.7746009787913999E-2</v>
      </c>
      <c r="AI237" s="17">
        <v>7.8806332163850995E-2</v>
      </c>
      <c r="AJ237" s="17">
        <v>7.46475202189298E-2</v>
      </c>
      <c r="AK237" s="17"/>
      <c r="AL237" s="17">
        <v>8.0921494345267603E-2</v>
      </c>
      <c r="AM237" s="17">
        <v>7.5554885602028499E-2</v>
      </c>
      <c r="AN237" s="17">
        <v>8.7280685814115994E-2</v>
      </c>
      <c r="AO237" s="17">
        <v>7.3213102208510003E-2</v>
      </c>
      <c r="AP237" s="17">
        <v>3.00160896632332E-2</v>
      </c>
      <c r="AQ237" s="17"/>
      <c r="AR237" s="17">
        <v>5.41872073848799E-2</v>
      </c>
      <c r="AS237" s="17">
        <v>7.0199522741437398E-2</v>
      </c>
      <c r="AT237" s="17">
        <v>0.101489280017949</v>
      </c>
    </row>
    <row r="238" spans="2:46" x14ac:dyDescent="0.3">
      <c r="B238" t="s">
        <v>180</v>
      </c>
      <c r="C238" s="17">
        <v>6.0287990632327301E-2</v>
      </c>
      <c r="D238" s="17">
        <v>7.0453229269555703E-2</v>
      </c>
      <c r="E238" s="17">
        <v>4.94468126742331E-2</v>
      </c>
      <c r="F238" s="17"/>
      <c r="G238" s="17">
        <v>4.4709868906553499E-2</v>
      </c>
      <c r="H238" s="17">
        <v>5.0284244181953298E-2</v>
      </c>
      <c r="I238" s="17">
        <v>7.2933123920698104E-2</v>
      </c>
      <c r="J238" s="17">
        <v>4.4029065038789603E-2</v>
      </c>
      <c r="K238" s="17">
        <v>5.87098079295632E-2</v>
      </c>
      <c r="L238" s="17">
        <v>8.2765052465915201E-2</v>
      </c>
      <c r="M238" s="17"/>
      <c r="N238" s="17">
        <v>6.1605211302292698E-2</v>
      </c>
      <c r="O238" s="17">
        <v>7.05941396488491E-2</v>
      </c>
      <c r="P238" s="17">
        <v>6.3257629937929702E-2</v>
      </c>
      <c r="Q238" s="17">
        <v>4.6284000572494897E-2</v>
      </c>
      <c r="R238" s="17"/>
      <c r="S238" s="17">
        <v>4.9530542565385603E-2</v>
      </c>
      <c r="T238" s="17">
        <v>5.4015136875233502E-2</v>
      </c>
      <c r="U238" s="17">
        <v>4.7103837554514298E-2</v>
      </c>
      <c r="V238" s="17">
        <v>7.8783821066235896E-2</v>
      </c>
      <c r="W238" s="17">
        <v>3.4587628631803299E-2</v>
      </c>
      <c r="X238" s="17">
        <v>7.0487070268899693E-2</v>
      </c>
      <c r="Y238" s="17">
        <v>4.4731070596357801E-2</v>
      </c>
      <c r="Z238" s="17">
        <v>8.1595625472011005E-2</v>
      </c>
      <c r="AA238" s="17">
        <v>6.4870552231531306E-2</v>
      </c>
      <c r="AB238" s="17">
        <v>8.0593183780399799E-2</v>
      </c>
      <c r="AC238" s="17">
        <v>6.2661984451934993E-2</v>
      </c>
      <c r="AD238" s="17">
        <v>7.8535135061093803E-2</v>
      </c>
      <c r="AE238" s="17"/>
      <c r="AF238" s="17">
        <v>5.1266928252572799E-2</v>
      </c>
      <c r="AG238" s="17">
        <v>5.8455293550835299E-2</v>
      </c>
      <c r="AH238" s="17">
        <v>8.04775047314613E-2</v>
      </c>
      <c r="AI238" s="17">
        <v>7.2734754529237902E-2</v>
      </c>
      <c r="AJ238" s="17">
        <v>5.50912917649014E-2</v>
      </c>
      <c r="AK238" s="17"/>
      <c r="AL238" s="17">
        <v>5.1163453485764301E-2</v>
      </c>
      <c r="AM238" s="17">
        <v>6.8071302374549794E-2</v>
      </c>
      <c r="AN238" s="17">
        <v>7.0530807724931199E-2</v>
      </c>
      <c r="AO238" s="17">
        <v>6.7922794377305806E-2</v>
      </c>
      <c r="AP238" s="17">
        <v>4.1784591875135703E-2</v>
      </c>
      <c r="AQ238" s="17"/>
      <c r="AR238" s="17">
        <v>4.6385314190359198E-2</v>
      </c>
      <c r="AS238" s="17">
        <v>7.7918464550864902E-2</v>
      </c>
      <c r="AT238" s="17">
        <v>8.67081130205654E-2</v>
      </c>
    </row>
    <row r="239" spans="2:46" x14ac:dyDescent="0.3">
      <c r="B239" t="s">
        <v>163</v>
      </c>
      <c r="C239" s="17">
        <v>5.4628829094867597E-2</v>
      </c>
      <c r="D239" s="17">
        <v>6.25109175572887E-2</v>
      </c>
      <c r="E239" s="17">
        <v>4.7078802828480301E-2</v>
      </c>
      <c r="F239" s="17"/>
      <c r="G239" s="17">
        <v>6.1986259723338599E-2</v>
      </c>
      <c r="H239" s="17">
        <v>6.6150565031493996E-2</v>
      </c>
      <c r="I239" s="17">
        <v>3.8689412060999698E-2</v>
      </c>
      <c r="J239" s="17">
        <v>3.5680794232044698E-2</v>
      </c>
      <c r="K239" s="17">
        <v>6.35070277380686E-2</v>
      </c>
      <c r="L239" s="17">
        <v>6.2789507170985095E-2</v>
      </c>
      <c r="M239" s="17"/>
      <c r="N239" s="17">
        <v>6.2763823650390294E-2</v>
      </c>
      <c r="O239" s="17">
        <v>4.6951439575278801E-2</v>
      </c>
      <c r="P239" s="17">
        <v>6.3450258883808702E-2</v>
      </c>
      <c r="Q239" s="17">
        <v>4.6733232128362098E-2</v>
      </c>
      <c r="R239" s="17"/>
      <c r="S239" s="17">
        <v>3.5326816609193699E-2</v>
      </c>
      <c r="T239" s="17">
        <v>6.3462264072567096E-2</v>
      </c>
      <c r="U239" s="17">
        <v>4.3645535414568899E-2</v>
      </c>
      <c r="V239" s="17">
        <v>5.8984072940511098E-2</v>
      </c>
      <c r="W239" s="17">
        <v>0.10334422591931</v>
      </c>
      <c r="X239" s="17">
        <v>7.1894694443086202E-2</v>
      </c>
      <c r="Y239" s="17">
        <v>2.98003482589074E-2</v>
      </c>
      <c r="Z239" s="17">
        <v>9.4022846751723899E-2</v>
      </c>
      <c r="AA239" s="17">
        <v>5.19139755753322E-2</v>
      </c>
      <c r="AB239" s="17">
        <v>4.6265897070378301E-2</v>
      </c>
      <c r="AC239" s="17">
        <v>5.0436988909983702E-2</v>
      </c>
      <c r="AD239" s="17">
        <v>1.30645625490073E-2</v>
      </c>
      <c r="AE239" s="17"/>
      <c r="AF239" s="17">
        <v>5.0735398608698502E-2</v>
      </c>
      <c r="AG239" s="17">
        <v>3.1564126679602601E-2</v>
      </c>
      <c r="AH239" s="17">
        <v>8.9328744562294699E-2</v>
      </c>
      <c r="AI239" s="17">
        <v>0.121918846176244</v>
      </c>
      <c r="AJ239" s="17">
        <v>5.8862842024846901E-2</v>
      </c>
      <c r="AK239" s="17"/>
      <c r="AL239" s="17">
        <v>3.1959628873252099E-2</v>
      </c>
      <c r="AM239" s="17">
        <v>6.8353524206550401E-2</v>
      </c>
      <c r="AN239" s="17">
        <v>5.1059637238746701E-2</v>
      </c>
      <c r="AO239" s="17">
        <v>0.11985131018818999</v>
      </c>
      <c r="AP239" s="17">
        <v>5.5517297245386101E-2</v>
      </c>
      <c r="AQ239" s="17"/>
      <c r="AR239" s="17">
        <v>3.1192848963334099E-2</v>
      </c>
      <c r="AS239" s="17">
        <v>5.7891293545771397E-2</v>
      </c>
      <c r="AT239" s="17">
        <v>0.12821513203745699</v>
      </c>
    </row>
    <row r="240" spans="2:46" x14ac:dyDescent="0.3">
      <c r="B240" t="s">
        <v>178</v>
      </c>
      <c r="C240" s="17">
        <v>4.8891933456819199E-2</v>
      </c>
      <c r="D240" s="17">
        <v>5.3851548529081299E-2</v>
      </c>
      <c r="E240" s="17">
        <v>4.4184207543861098E-2</v>
      </c>
      <c r="F240" s="17"/>
      <c r="G240" s="17">
        <v>4.9104925720429002E-2</v>
      </c>
      <c r="H240" s="17">
        <v>6.6653403595852798E-2</v>
      </c>
      <c r="I240" s="17">
        <v>6.29409285248788E-2</v>
      </c>
      <c r="J240" s="17">
        <v>3.6067442470201397E-2</v>
      </c>
      <c r="K240" s="17">
        <v>3.3963895821769299E-2</v>
      </c>
      <c r="L240" s="17">
        <v>4.3314664387870003E-2</v>
      </c>
      <c r="M240" s="17"/>
      <c r="N240" s="17">
        <v>4.3225575597567602E-2</v>
      </c>
      <c r="O240" s="17">
        <v>6.7408493077821804E-2</v>
      </c>
      <c r="P240" s="17">
        <v>6.0366231903055498E-2</v>
      </c>
      <c r="Q240" s="17">
        <v>2.62854753398142E-2</v>
      </c>
      <c r="R240" s="17"/>
      <c r="S240" s="17">
        <v>4.7817999700599502E-2</v>
      </c>
      <c r="T240" s="17">
        <v>6.20425516415061E-2</v>
      </c>
      <c r="U240" s="17">
        <v>5.6374963290474103E-2</v>
      </c>
      <c r="V240" s="17">
        <v>7.43888797346378E-2</v>
      </c>
      <c r="W240" s="17">
        <v>4.1837540478013899E-2</v>
      </c>
      <c r="X240" s="17">
        <v>5.2060907385501197E-2</v>
      </c>
      <c r="Y240" s="17">
        <v>5.3702161642001797E-2</v>
      </c>
      <c r="Z240" s="17">
        <v>4.6108887536467802E-2</v>
      </c>
      <c r="AA240" s="17">
        <v>3.5683386514942801E-2</v>
      </c>
      <c r="AB240" s="17">
        <v>4.2880868791082799E-2</v>
      </c>
      <c r="AC240" s="17">
        <v>2.0273823253060201E-2</v>
      </c>
      <c r="AD240" s="17">
        <v>1.2520149744048E-2</v>
      </c>
      <c r="AE240" s="17"/>
      <c r="AF240" s="17">
        <v>2.92212269946081E-2</v>
      </c>
      <c r="AG240" s="17">
        <v>4.68292220228839E-2</v>
      </c>
      <c r="AH240" s="17">
        <v>6.8701311076390603E-2</v>
      </c>
      <c r="AI240" s="17">
        <v>9.1513280225202498E-2</v>
      </c>
      <c r="AJ240" s="17">
        <v>3.3901381754177201E-2</v>
      </c>
      <c r="AK240" s="17"/>
      <c r="AL240" s="17">
        <v>3.9685027699730598E-2</v>
      </c>
      <c r="AM240" s="17">
        <v>5.3329423003252698E-2</v>
      </c>
      <c r="AN240" s="17">
        <v>5.5361506505753999E-2</v>
      </c>
      <c r="AO240" s="17">
        <v>9.7267725008225406E-2</v>
      </c>
      <c r="AP240" s="17">
        <v>3.6562961800019098E-2</v>
      </c>
      <c r="AQ240" s="17"/>
      <c r="AR240" s="17">
        <v>3.1915192837242798E-2</v>
      </c>
      <c r="AS240" s="17">
        <v>5.6841263851442898E-2</v>
      </c>
      <c r="AT240" s="17">
        <v>9.4398261594949198E-2</v>
      </c>
    </row>
    <row r="241" spans="2:46" x14ac:dyDescent="0.3">
      <c r="B241" t="s">
        <v>177</v>
      </c>
      <c r="C241" s="17">
        <v>4.86340450327679E-2</v>
      </c>
      <c r="D241" s="17">
        <v>5.76608995935948E-2</v>
      </c>
      <c r="E241" s="17">
        <v>3.9946276079996901E-2</v>
      </c>
      <c r="F241" s="17"/>
      <c r="G241" s="17">
        <v>9.7994782407561098E-2</v>
      </c>
      <c r="H241" s="17">
        <v>8.7719293457818606E-2</v>
      </c>
      <c r="I241" s="17">
        <v>5.2805911434963902E-2</v>
      </c>
      <c r="J241" s="17">
        <v>1.46283092022035E-2</v>
      </c>
      <c r="K241" s="17">
        <v>2.70667006156457E-2</v>
      </c>
      <c r="L241" s="17">
        <v>2.2718407142545201E-2</v>
      </c>
      <c r="M241" s="17"/>
      <c r="N241" s="17">
        <v>6.2080859007783699E-2</v>
      </c>
      <c r="O241" s="17">
        <v>4.0732599893784797E-2</v>
      </c>
      <c r="P241" s="17">
        <v>3.7953979083418299E-2</v>
      </c>
      <c r="Q241" s="17">
        <v>5.2306634496485899E-2</v>
      </c>
      <c r="R241" s="17"/>
      <c r="S241" s="17">
        <v>8.1023224207231598E-2</v>
      </c>
      <c r="T241" s="17">
        <v>3.6105709256608602E-2</v>
      </c>
      <c r="U241" s="17">
        <v>4.9201891327212602E-2</v>
      </c>
      <c r="V241" s="17">
        <v>5.2308661687268901E-2</v>
      </c>
      <c r="W241" s="17">
        <v>2.69179846843247E-2</v>
      </c>
      <c r="X241" s="17">
        <v>6.2732844812622604E-2</v>
      </c>
      <c r="Y241" s="17">
        <v>5.0451864755644601E-2</v>
      </c>
      <c r="Z241" s="17">
        <v>4.52211361048672E-2</v>
      </c>
      <c r="AA241" s="17">
        <v>6.4585213719447407E-2</v>
      </c>
      <c r="AB241" s="17">
        <v>1.63970627111205E-2</v>
      </c>
      <c r="AC241" s="17">
        <v>1.8262642575726299E-2</v>
      </c>
      <c r="AD241" s="17">
        <v>3.6097895273477697E-2</v>
      </c>
      <c r="AE241" s="17"/>
      <c r="AF241" s="17">
        <v>6.5936745896395393E-2</v>
      </c>
      <c r="AG241" s="17">
        <v>6.2442678695117201E-2</v>
      </c>
      <c r="AH241" s="17">
        <v>6.1760830497221197E-2</v>
      </c>
      <c r="AI241" s="17">
        <v>5.9448554581339602E-2</v>
      </c>
      <c r="AJ241" s="17">
        <v>2.6425694469184E-2</v>
      </c>
      <c r="AK241" s="17"/>
      <c r="AL241" s="17">
        <v>3.6244240785230801E-2</v>
      </c>
      <c r="AM241" s="17">
        <v>5.1901948988514801E-2</v>
      </c>
      <c r="AN241" s="17">
        <v>6.4040290936618394E-2</v>
      </c>
      <c r="AO241" s="17">
        <v>7.5823168094277596E-2</v>
      </c>
      <c r="AP241" s="17">
        <v>6.5479728118145397E-2</v>
      </c>
      <c r="AQ241" s="17"/>
      <c r="AR241" s="17">
        <v>3.8654382289247398E-2</v>
      </c>
      <c r="AS241" s="17">
        <v>5.8101046097131397E-2</v>
      </c>
      <c r="AT241" s="17">
        <v>6.1425982590195299E-2</v>
      </c>
    </row>
    <row r="242" spans="2:46" x14ac:dyDescent="0.3">
      <c r="B242" t="s">
        <v>168</v>
      </c>
      <c r="C242" s="17">
        <v>4.7020394634403502E-2</v>
      </c>
      <c r="D242" s="17">
        <v>5.5537728426716199E-2</v>
      </c>
      <c r="E242" s="17">
        <v>3.8826353937321298E-2</v>
      </c>
      <c r="F242" s="17"/>
      <c r="G242" s="17">
        <v>5.2540155830414097E-2</v>
      </c>
      <c r="H242" s="17">
        <v>0.101510425445887</v>
      </c>
      <c r="I242" s="17">
        <v>5.2459905551411702E-2</v>
      </c>
      <c r="J242" s="17">
        <v>3.2808902307503301E-2</v>
      </c>
      <c r="K242" s="17">
        <v>1.8442527331372999E-2</v>
      </c>
      <c r="L242" s="17">
        <v>2.5368262908191299E-2</v>
      </c>
      <c r="M242" s="17"/>
      <c r="N242" s="17">
        <v>8.0245122291874096E-2</v>
      </c>
      <c r="O242" s="17">
        <v>3.87314807001461E-2</v>
      </c>
      <c r="P242" s="17">
        <v>2.9840851340114698E-2</v>
      </c>
      <c r="Q242" s="17">
        <v>3.5471086781105401E-2</v>
      </c>
      <c r="R242" s="17"/>
      <c r="S242" s="17">
        <v>9.49532429411033E-2</v>
      </c>
      <c r="T242" s="17">
        <v>3.2241960252596298E-2</v>
      </c>
      <c r="U242" s="17">
        <v>5.9664975865521601E-2</v>
      </c>
      <c r="V242" s="17">
        <v>6.21574815159869E-2</v>
      </c>
      <c r="W242" s="17">
        <v>4.9095281175919901E-2</v>
      </c>
      <c r="X242" s="17">
        <v>3.9955695700184701E-2</v>
      </c>
      <c r="Y242" s="17">
        <v>5.3993921114581797E-3</v>
      </c>
      <c r="Z242" s="17">
        <v>2.35793640845097E-2</v>
      </c>
      <c r="AA242" s="17">
        <v>4.4775649387991001E-2</v>
      </c>
      <c r="AB242" s="17">
        <v>3.05645126807867E-2</v>
      </c>
      <c r="AC242" s="17">
        <v>3.8148802800895401E-2</v>
      </c>
      <c r="AD242" s="17">
        <v>3.8661383483465497E-2</v>
      </c>
      <c r="AE242" s="17"/>
      <c r="AF242" s="17">
        <v>2.00991238131112E-2</v>
      </c>
      <c r="AG242" s="17">
        <v>4.0238013143585098E-2</v>
      </c>
      <c r="AH242" s="17">
        <v>4.8953885706590101E-2</v>
      </c>
      <c r="AI242" s="17">
        <v>8.3734203198764706E-2</v>
      </c>
      <c r="AJ242" s="17">
        <v>5.8616020356216401E-2</v>
      </c>
      <c r="AK242" s="17"/>
      <c r="AL242" s="17">
        <v>4.3595469040803303E-2</v>
      </c>
      <c r="AM242" s="17">
        <v>3.5106550130604902E-2</v>
      </c>
      <c r="AN242" s="17">
        <v>5.4800591594715703E-2</v>
      </c>
      <c r="AO242" s="17">
        <v>0.11726769592267</v>
      </c>
      <c r="AP242" s="17">
        <v>1.32168674958944E-2</v>
      </c>
      <c r="AQ242" s="17"/>
      <c r="AR242" s="17">
        <v>2.2326448183185101E-2</v>
      </c>
      <c r="AS242" s="17">
        <v>5.8141983592353397E-2</v>
      </c>
      <c r="AT242" s="17">
        <v>0.103239039509991</v>
      </c>
    </row>
    <row r="243" spans="2:46" x14ac:dyDescent="0.3">
      <c r="B243" t="s">
        <v>183</v>
      </c>
      <c r="C243" s="17">
        <v>4.4981951943258103E-2</v>
      </c>
      <c r="D243" s="17">
        <v>4.7183270576054398E-2</v>
      </c>
      <c r="E243" s="17">
        <v>4.2961304310035101E-2</v>
      </c>
      <c r="F243" s="17"/>
      <c r="G243" s="17">
        <v>6.5014227727770199E-2</v>
      </c>
      <c r="H243" s="17">
        <v>8.3489723026268503E-2</v>
      </c>
      <c r="I243" s="17">
        <v>6.7875408753431898E-2</v>
      </c>
      <c r="J243" s="17">
        <v>4.0311328917883603E-2</v>
      </c>
      <c r="K243" s="17">
        <v>1.13670969918508E-2</v>
      </c>
      <c r="L243" s="17">
        <v>8.0596230400205304E-3</v>
      </c>
      <c r="M243" s="17"/>
      <c r="N243" s="17">
        <v>8.0881048853542303E-2</v>
      </c>
      <c r="O243" s="17">
        <v>3.5686869021011002E-2</v>
      </c>
      <c r="P243" s="17">
        <v>3.1218180583254099E-2</v>
      </c>
      <c r="Q243" s="17">
        <v>2.8569684324629301E-2</v>
      </c>
      <c r="R243" s="17"/>
      <c r="S243" s="17">
        <v>7.9234668477065298E-2</v>
      </c>
      <c r="T243" s="17">
        <v>1.82440731407859E-2</v>
      </c>
      <c r="U243" s="17">
        <v>2.8890747196199901E-2</v>
      </c>
      <c r="V243" s="17">
        <v>3.0460470450719E-2</v>
      </c>
      <c r="W243" s="17">
        <v>7.4390317584260998E-2</v>
      </c>
      <c r="X243" s="17">
        <v>5.51088634432522E-2</v>
      </c>
      <c r="Y243" s="17">
        <v>3.2393210835525203E-2</v>
      </c>
      <c r="Z243" s="17">
        <v>1.6608625114971701E-2</v>
      </c>
      <c r="AA243" s="17">
        <v>4.6766015847128903E-2</v>
      </c>
      <c r="AB243" s="17">
        <v>3.5839730386683602E-2</v>
      </c>
      <c r="AC243" s="17">
        <v>5.9353888986988297E-2</v>
      </c>
      <c r="AD243" s="17">
        <v>5.6059519550297102E-2</v>
      </c>
      <c r="AE243" s="17"/>
      <c r="AF243" s="17">
        <v>8.44930738203723E-2</v>
      </c>
      <c r="AG243" s="17">
        <v>4.89203678310801E-2</v>
      </c>
      <c r="AH243" s="17">
        <v>4.4083392120940701E-2</v>
      </c>
      <c r="AI243" s="17">
        <v>6.11184705600148E-2</v>
      </c>
      <c r="AJ243" s="17">
        <v>3.5355716519734202E-2</v>
      </c>
      <c r="AK243" s="17"/>
      <c r="AL243" s="17">
        <v>3.18325674295473E-2</v>
      </c>
      <c r="AM243" s="17">
        <v>3.4092295054549901E-2</v>
      </c>
      <c r="AN243" s="17">
        <v>6.8478179706990702E-2</v>
      </c>
      <c r="AO243" s="17">
        <v>7.3407029501325105E-2</v>
      </c>
      <c r="AP243" s="17">
        <v>6.9344069675652306E-2</v>
      </c>
      <c r="AQ243" s="17"/>
      <c r="AR243" s="17">
        <v>3.1733511795649302E-2</v>
      </c>
      <c r="AS243" s="17">
        <v>4.3806012530305402E-2</v>
      </c>
      <c r="AT243" s="17">
        <v>7.8706719472186895E-2</v>
      </c>
    </row>
    <row r="244" spans="2:46" x14ac:dyDescent="0.3">
      <c r="B244" t="s">
        <v>187</v>
      </c>
      <c r="C244" s="17">
        <v>4.4456219702482001E-2</v>
      </c>
      <c r="D244" s="17">
        <v>4.75325103054808E-2</v>
      </c>
      <c r="E244" s="17">
        <v>4.15779672929966E-2</v>
      </c>
      <c r="F244" s="17"/>
      <c r="G244" s="17">
        <v>4.0310803580697198E-2</v>
      </c>
      <c r="H244" s="17">
        <v>6.9420373358174997E-2</v>
      </c>
      <c r="I244" s="17">
        <v>4.1616412477612302E-2</v>
      </c>
      <c r="J244" s="17">
        <v>4.3850344105751303E-2</v>
      </c>
      <c r="K244" s="17">
        <v>4.2201964155305499E-2</v>
      </c>
      <c r="L244" s="17">
        <v>3.12428026145311E-2</v>
      </c>
      <c r="M244" s="17"/>
      <c r="N244" s="17">
        <v>5.42357037437914E-2</v>
      </c>
      <c r="O244" s="17">
        <v>4.4112799409040102E-2</v>
      </c>
      <c r="P244" s="17">
        <v>3.2500770327898998E-2</v>
      </c>
      <c r="Q244" s="17">
        <v>4.3153620292846299E-2</v>
      </c>
      <c r="R244" s="17"/>
      <c r="S244" s="17">
        <v>4.8880471957020798E-2</v>
      </c>
      <c r="T244" s="17">
        <v>4.7634711109173597E-2</v>
      </c>
      <c r="U244" s="17">
        <v>4.3392690350027699E-2</v>
      </c>
      <c r="V244" s="17">
        <v>4.7153676295793298E-2</v>
      </c>
      <c r="W244" s="17">
        <v>3.9033937770397799E-2</v>
      </c>
      <c r="X244" s="17">
        <v>5.3135594161916197E-2</v>
      </c>
      <c r="Y244" s="17">
        <v>2.8650969975594801E-2</v>
      </c>
      <c r="Z244" s="17">
        <v>1.6450705018906001E-2</v>
      </c>
      <c r="AA244" s="17">
        <v>5.0674300881150602E-2</v>
      </c>
      <c r="AB244" s="17">
        <v>3.3148710861072302E-2</v>
      </c>
      <c r="AC244" s="17">
        <v>7.5381808555056801E-2</v>
      </c>
      <c r="AD244" s="17">
        <v>3.0006666686989199E-2</v>
      </c>
      <c r="AE244" s="17"/>
      <c r="AF244" s="17">
        <v>4.1953128279928899E-2</v>
      </c>
      <c r="AG244" s="17">
        <v>6.6806388735740199E-2</v>
      </c>
      <c r="AH244" s="17">
        <v>6.0543416361309402E-2</v>
      </c>
      <c r="AI244" s="17">
        <v>2.1439861995686399E-2</v>
      </c>
      <c r="AJ244" s="17">
        <v>3.7747067795040702E-2</v>
      </c>
      <c r="AK244" s="17"/>
      <c r="AL244" s="17">
        <v>3.2071873603973997E-2</v>
      </c>
      <c r="AM244" s="17">
        <v>5.5285342822974898E-2</v>
      </c>
      <c r="AN244" s="17">
        <v>7.7187307395383806E-2</v>
      </c>
      <c r="AO244" s="17">
        <v>1.3529543465762101E-2</v>
      </c>
      <c r="AP244" s="17">
        <v>5.5528631647613798E-2</v>
      </c>
      <c r="AQ244" s="17"/>
      <c r="AR244" s="17">
        <v>5.5811810739844897E-2</v>
      </c>
      <c r="AS244" s="17">
        <v>4.3758271584641302E-2</v>
      </c>
      <c r="AT244" s="17">
        <v>2.11004513289451E-2</v>
      </c>
    </row>
    <row r="245" spans="2:46" x14ac:dyDescent="0.3">
      <c r="B245" t="s">
        <v>179</v>
      </c>
      <c r="C245" s="17">
        <v>4.0761739745584002E-2</v>
      </c>
      <c r="D245" s="17">
        <v>5.0475505695467202E-2</v>
      </c>
      <c r="E245" s="17">
        <v>3.0383548759466399E-2</v>
      </c>
      <c r="F245" s="17"/>
      <c r="G245" s="17">
        <v>7.4211180758758793E-2</v>
      </c>
      <c r="H245" s="17">
        <v>5.7113966971116502E-2</v>
      </c>
      <c r="I245" s="17">
        <v>3.0228984298751999E-2</v>
      </c>
      <c r="J245" s="17">
        <v>3.9353582020717301E-2</v>
      </c>
      <c r="K245" s="17">
        <v>2.4646064970009301E-2</v>
      </c>
      <c r="L245" s="17">
        <v>2.5753115576721199E-2</v>
      </c>
      <c r="M245" s="17"/>
      <c r="N245" s="17">
        <v>5.1143438335123602E-2</v>
      </c>
      <c r="O245" s="17">
        <v>5.3533665533781798E-2</v>
      </c>
      <c r="P245" s="17">
        <v>2.1612116826291401E-2</v>
      </c>
      <c r="Q245" s="17">
        <v>3.3628038297953598E-2</v>
      </c>
      <c r="R245" s="17"/>
      <c r="S245" s="17">
        <v>5.6635198590142898E-2</v>
      </c>
      <c r="T245" s="17">
        <v>3.8259789160169602E-2</v>
      </c>
      <c r="U245" s="17">
        <v>2.8795876094732199E-2</v>
      </c>
      <c r="V245" s="17">
        <v>4.5096207340406001E-2</v>
      </c>
      <c r="W245" s="17">
        <v>4.3589442163205303E-2</v>
      </c>
      <c r="X245" s="17">
        <v>3.2635990210199001E-2</v>
      </c>
      <c r="Y245" s="17">
        <v>4.0719112717276101E-2</v>
      </c>
      <c r="Z245" s="17">
        <v>2.8540827166082298E-2</v>
      </c>
      <c r="AA245" s="17">
        <v>5.7202354444555403E-2</v>
      </c>
      <c r="AB245" s="17">
        <v>3.5389572233521203E-2</v>
      </c>
      <c r="AC245" s="17">
        <v>1.7223735685086099E-2</v>
      </c>
      <c r="AD245" s="17">
        <v>2.5635532324482398E-2</v>
      </c>
      <c r="AE245" s="17"/>
      <c r="AF245" s="17">
        <v>2.9059912287482399E-2</v>
      </c>
      <c r="AG245" s="17">
        <v>5.1341637985961502E-2</v>
      </c>
      <c r="AH245" s="17">
        <v>4.0965330403373301E-2</v>
      </c>
      <c r="AI245" s="17">
        <v>4.5690580028475099E-2</v>
      </c>
      <c r="AJ245" s="17">
        <v>3.0321036123240701E-2</v>
      </c>
      <c r="AK245" s="17"/>
      <c r="AL245" s="17">
        <v>4.82801924762047E-2</v>
      </c>
      <c r="AM245" s="17">
        <v>3.47482959874615E-2</v>
      </c>
      <c r="AN245" s="17">
        <v>7.0107080651735695E-2</v>
      </c>
      <c r="AO245" s="17">
        <v>4.0166834557460299E-2</v>
      </c>
      <c r="AP245" s="17">
        <v>2.0605349142535999E-2</v>
      </c>
      <c r="AQ245" s="17"/>
      <c r="AR245" s="17">
        <v>2.8969925802974601E-2</v>
      </c>
      <c r="AS245" s="17">
        <v>4.5614162579515199E-2</v>
      </c>
      <c r="AT245" s="17">
        <v>6.0124879090255698E-2</v>
      </c>
    </row>
    <row r="246" spans="2:46" x14ac:dyDescent="0.3">
      <c r="B246" t="s">
        <v>171</v>
      </c>
      <c r="C246" s="17">
        <v>4.0644284875535702E-2</v>
      </c>
      <c r="D246" s="17">
        <v>5.2359814017152798E-2</v>
      </c>
      <c r="E246" s="17">
        <v>2.93023522824137E-2</v>
      </c>
      <c r="F246" s="17"/>
      <c r="G246" s="17">
        <v>5.5372581385362302E-2</v>
      </c>
      <c r="H246" s="17">
        <v>6.2963365079746994E-2</v>
      </c>
      <c r="I246" s="17">
        <v>5.0978575913988501E-2</v>
      </c>
      <c r="J246" s="17">
        <v>3.1250277801969401E-2</v>
      </c>
      <c r="K246" s="17">
        <v>1.11007631368257E-2</v>
      </c>
      <c r="L246" s="17">
        <v>3.17586837494876E-2</v>
      </c>
      <c r="M246" s="17"/>
      <c r="N246" s="17">
        <v>4.5010844979317198E-2</v>
      </c>
      <c r="O246" s="17">
        <v>3.8035594613545498E-2</v>
      </c>
      <c r="P246" s="17">
        <v>3.1174825321688599E-2</v>
      </c>
      <c r="Q246" s="17">
        <v>4.5343495417541201E-2</v>
      </c>
      <c r="R246" s="17"/>
      <c r="S246" s="17">
        <v>8.7646431612677905E-2</v>
      </c>
      <c r="T246" s="17">
        <v>2.1043030599798299E-2</v>
      </c>
      <c r="U246" s="17">
        <v>3.97693344601288E-2</v>
      </c>
      <c r="V246" s="17">
        <v>3.1295933907107498E-2</v>
      </c>
      <c r="W246" s="17">
        <v>5.1579911572334401E-2</v>
      </c>
      <c r="X246" s="17">
        <v>2.0961052982097501E-2</v>
      </c>
      <c r="Y246" s="17">
        <v>1.0998798788414E-2</v>
      </c>
      <c r="Z246" s="17">
        <v>0.115394576515676</v>
      </c>
      <c r="AA246" s="17">
        <v>4.4051649455348098E-2</v>
      </c>
      <c r="AB246" s="17">
        <v>2.61682196208342E-2</v>
      </c>
      <c r="AC246" s="17">
        <v>1.30494221090035E-2</v>
      </c>
      <c r="AD246" s="17">
        <v>2.67095739297167E-2</v>
      </c>
      <c r="AE246" s="17"/>
      <c r="AF246" s="17">
        <v>4.3890957100321801E-2</v>
      </c>
      <c r="AG246" s="17">
        <v>4.6121221453840101E-2</v>
      </c>
      <c r="AH246" s="17">
        <v>3.1942022758336998E-2</v>
      </c>
      <c r="AI246" s="17">
        <v>6.06234832537378E-2</v>
      </c>
      <c r="AJ246" s="17">
        <v>3.40944396234601E-2</v>
      </c>
      <c r="AK246" s="17"/>
      <c r="AL246" s="17">
        <v>2.9021199291790999E-2</v>
      </c>
      <c r="AM246" s="17">
        <v>2.4553442092690898E-2</v>
      </c>
      <c r="AN246" s="17">
        <v>5.79663052404586E-2</v>
      </c>
      <c r="AO246" s="17">
        <v>8.0635994372386902E-2</v>
      </c>
      <c r="AP246" s="17">
        <v>5.0572452542504302E-2</v>
      </c>
      <c r="AQ246" s="17"/>
      <c r="AR246" s="17">
        <v>3.0504124155711399E-2</v>
      </c>
      <c r="AS246" s="17">
        <v>4.1394717560469897E-2</v>
      </c>
      <c r="AT246" s="17">
        <v>7.0116219695646506E-2</v>
      </c>
    </row>
    <row r="247" spans="2:46" x14ac:dyDescent="0.3">
      <c r="B247" t="s">
        <v>182</v>
      </c>
      <c r="C247" s="17">
        <v>3.5805547973569003E-2</v>
      </c>
      <c r="D247" s="17">
        <v>4.3547558061969603E-2</v>
      </c>
      <c r="E247" s="17">
        <v>2.8336888084975798E-2</v>
      </c>
      <c r="F247" s="17"/>
      <c r="G247" s="17">
        <v>5.2484044075180397E-2</v>
      </c>
      <c r="H247" s="17">
        <v>7.7201366899009805E-2</v>
      </c>
      <c r="I247" s="17">
        <v>4.91239152297194E-2</v>
      </c>
      <c r="J247" s="17">
        <v>2.4643520110446002E-2</v>
      </c>
      <c r="K247" s="17">
        <v>1.3156435193094399E-2</v>
      </c>
      <c r="L247" s="17">
        <v>4.4801789886958904E-3</v>
      </c>
      <c r="M247" s="17"/>
      <c r="N247" s="17">
        <v>4.6074641697220101E-2</v>
      </c>
      <c r="O247" s="17">
        <v>3.1884293145209401E-2</v>
      </c>
      <c r="P247" s="17">
        <v>4.05745453639332E-2</v>
      </c>
      <c r="Q247" s="17">
        <v>2.50467820368575E-2</v>
      </c>
      <c r="R247" s="17"/>
      <c r="S247" s="17">
        <v>6.8360257294673599E-2</v>
      </c>
      <c r="T247" s="17">
        <v>2.5704259092102999E-2</v>
      </c>
      <c r="U247" s="17">
        <v>2.6542484714021899E-2</v>
      </c>
      <c r="V247" s="17">
        <v>1.6919009388696601E-2</v>
      </c>
      <c r="W247" s="17">
        <v>4.4966302118044497E-2</v>
      </c>
      <c r="X247" s="17">
        <v>7.5944148443830906E-2</v>
      </c>
      <c r="Y247" s="17">
        <v>1.1106594428503E-2</v>
      </c>
      <c r="Z247" s="17">
        <v>2.8330933634048601E-2</v>
      </c>
      <c r="AA247" s="17">
        <v>3.8692275623479003E-2</v>
      </c>
      <c r="AB247" s="17">
        <v>2.0769826327137701E-2</v>
      </c>
      <c r="AC247" s="17">
        <v>1.4421451156703E-2</v>
      </c>
      <c r="AD247" s="17">
        <v>1.29275470623236E-2</v>
      </c>
      <c r="AE247" s="17"/>
      <c r="AF247" s="17">
        <v>1.3438053270182999E-2</v>
      </c>
      <c r="AG247" s="17">
        <v>5.5381283916424599E-2</v>
      </c>
      <c r="AH247" s="17">
        <v>4.0099545606503403E-2</v>
      </c>
      <c r="AI247" s="17">
        <v>4.4575984219555102E-2</v>
      </c>
      <c r="AJ247" s="17">
        <v>5.32243104338735E-3</v>
      </c>
      <c r="AK247" s="17"/>
      <c r="AL247" s="17">
        <v>1.8246192895632101E-2</v>
      </c>
      <c r="AM247" s="17">
        <v>3.1300526580306499E-2</v>
      </c>
      <c r="AN247" s="17">
        <v>7.15488305066935E-2</v>
      </c>
      <c r="AO247" s="17">
        <v>6.2502949255332702E-2</v>
      </c>
      <c r="AP247" s="17">
        <v>1.93793709453501E-2</v>
      </c>
      <c r="AQ247" s="17"/>
      <c r="AR247" s="17">
        <v>2.21216848994681E-2</v>
      </c>
      <c r="AS247" s="17">
        <v>5.08756189656797E-2</v>
      </c>
      <c r="AT247" s="17">
        <v>4.7889090335503801E-2</v>
      </c>
    </row>
    <row r="248" spans="2:46" x14ac:dyDescent="0.3">
      <c r="B248" t="s">
        <v>181</v>
      </c>
      <c r="C248" s="17">
        <v>3.3305282369693399E-2</v>
      </c>
      <c r="D248" s="17">
        <v>3.0026831461670501E-2</v>
      </c>
      <c r="E248" s="17">
        <v>3.6611355485070197E-2</v>
      </c>
      <c r="F248" s="17"/>
      <c r="G248" s="17">
        <v>3.81533993771229E-2</v>
      </c>
      <c r="H248" s="17">
        <v>5.3983275612718103E-2</v>
      </c>
      <c r="I248" s="17">
        <v>5.2722110742768197E-2</v>
      </c>
      <c r="J248" s="17">
        <v>1.42409025328896E-2</v>
      </c>
      <c r="K248" s="17">
        <v>1.40951512286398E-2</v>
      </c>
      <c r="L248" s="17">
        <v>2.5844023390382699E-2</v>
      </c>
      <c r="M248" s="17"/>
      <c r="N248" s="17">
        <v>4.4642384380193398E-2</v>
      </c>
      <c r="O248" s="17">
        <v>2.4838809064182999E-2</v>
      </c>
      <c r="P248" s="17">
        <v>2.76099202706174E-2</v>
      </c>
      <c r="Q248" s="17">
        <v>3.5275694290811101E-2</v>
      </c>
      <c r="R248" s="17"/>
      <c r="S248" s="17">
        <v>4.4307906423445197E-2</v>
      </c>
      <c r="T248" s="17">
        <v>8.42510117650664E-3</v>
      </c>
      <c r="U248" s="17">
        <v>2.5275160599467099E-2</v>
      </c>
      <c r="V248" s="17">
        <v>3.3252491643560901E-2</v>
      </c>
      <c r="W248" s="17">
        <v>3.0263015270377499E-2</v>
      </c>
      <c r="X248" s="17">
        <v>6.4866674988415696E-2</v>
      </c>
      <c r="Y248" s="17">
        <v>5.1595469592826702E-2</v>
      </c>
      <c r="Z248" s="17">
        <v>4.4553650751877699E-2</v>
      </c>
      <c r="AA248" s="17">
        <v>3.1699592016630501E-2</v>
      </c>
      <c r="AB248" s="17">
        <v>2.2121182230579899E-2</v>
      </c>
      <c r="AC248" s="17">
        <v>2.2165945925164202E-2</v>
      </c>
      <c r="AD248" s="17">
        <v>1.7784070474414101E-2</v>
      </c>
      <c r="AE248" s="17"/>
      <c r="AF248" s="17">
        <v>3.4667432942561603E-2</v>
      </c>
      <c r="AG248" s="17">
        <v>3.8872820362957E-2</v>
      </c>
      <c r="AH248" s="17">
        <v>4.1242968900622699E-2</v>
      </c>
      <c r="AI248" s="17">
        <v>4.4065810276903497E-2</v>
      </c>
      <c r="AJ248" s="17">
        <v>3.3180451413494301E-2</v>
      </c>
      <c r="AK248" s="17"/>
      <c r="AL248" s="17">
        <v>3.9193249299553902E-2</v>
      </c>
      <c r="AM248" s="17">
        <v>2.2092461069873202E-2</v>
      </c>
      <c r="AN248" s="17">
        <v>5.01158055923153E-2</v>
      </c>
      <c r="AO248" s="17">
        <v>6.4285308817283698E-2</v>
      </c>
      <c r="AP248" s="17">
        <v>3.4469378303969303E-2</v>
      </c>
      <c r="AQ248" s="17"/>
      <c r="AR248" s="17">
        <v>2.3208383902049899E-2</v>
      </c>
      <c r="AS248" s="17">
        <v>4.0831621557818699E-2</v>
      </c>
      <c r="AT248" s="17">
        <v>6.13790070702614E-2</v>
      </c>
    </row>
    <row r="249" spans="2:46" x14ac:dyDescent="0.3">
      <c r="B249" t="s">
        <v>188</v>
      </c>
      <c r="C249" s="17">
        <v>3.3119174844198601E-2</v>
      </c>
      <c r="D249" s="17">
        <v>3.8825399476347701E-2</v>
      </c>
      <c r="E249" s="17">
        <v>2.7634327140787101E-2</v>
      </c>
      <c r="F249" s="17"/>
      <c r="G249" s="17">
        <v>6.4171160274101899E-2</v>
      </c>
      <c r="H249" s="17">
        <v>4.14200510223246E-2</v>
      </c>
      <c r="I249" s="17">
        <v>1.97820818080396E-2</v>
      </c>
      <c r="J249" s="17">
        <v>2.2282412015902399E-2</v>
      </c>
      <c r="K249" s="17">
        <v>3.5015468678162701E-2</v>
      </c>
      <c r="L249" s="17">
        <v>2.4095886115172199E-2</v>
      </c>
      <c r="M249" s="17"/>
      <c r="N249" s="17">
        <v>3.22776163278043E-2</v>
      </c>
      <c r="O249" s="17">
        <v>3.6970742433299897E-2</v>
      </c>
      <c r="P249" s="17">
        <v>2.7982737443881901E-2</v>
      </c>
      <c r="Q249" s="17">
        <v>3.4936904696892798E-2</v>
      </c>
      <c r="R249" s="17"/>
      <c r="S249" s="17">
        <v>3.7689307368755497E-2</v>
      </c>
      <c r="T249" s="17">
        <v>3.00833848630939E-2</v>
      </c>
      <c r="U249" s="17">
        <v>3.6969404856487698E-2</v>
      </c>
      <c r="V249" s="17">
        <v>3.7940207886957601E-2</v>
      </c>
      <c r="W249" s="17">
        <v>2.2513505140657499E-2</v>
      </c>
      <c r="X249" s="17">
        <v>4.5762403332281702E-2</v>
      </c>
      <c r="Y249" s="17">
        <v>2.6117536704284999E-2</v>
      </c>
      <c r="Z249" s="17">
        <v>0</v>
      </c>
      <c r="AA249" s="17">
        <v>2.9678586111151501E-2</v>
      </c>
      <c r="AB249" s="17">
        <v>4.6766573313446198E-2</v>
      </c>
      <c r="AC249" s="17">
        <v>1.44584790292501E-2</v>
      </c>
      <c r="AD249" s="17">
        <v>5.2612526748586498E-2</v>
      </c>
      <c r="AE249" s="17"/>
      <c r="AF249" s="17">
        <v>3.6993947483011498E-2</v>
      </c>
      <c r="AG249" s="17">
        <v>3.7996473407076702E-2</v>
      </c>
      <c r="AH249" s="17">
        <v>2.6961579301569501E-2</v>
      </c>
      <c r="AI249" s="17">
        <v>1.85348486562774E-2</v>
      </c>
      <c r="AJ249" s="17">
        <v>4.6206898568957502E-2</v>
      </c>
      <c r="AK249" s="17"/>
      <c r="AL249" s="17">
        <v>3.90813292060763E-2</v>
      </c>
      <c r="AM249" s="17">
        <v>3.4518513323033302E-2</v>
      </c>
      <c r="AN249" s="17">
        <v>3.8018942777889801E-2</v>
      </c>
      <c r="AO249" s="17">
        <v>2.1069260794093499E-2</v>
      </c>
      <c r="AP249" s="17">
        <v>3.5976146995120702E-2</v>
      </c>
      <c r="AQ249" s="17"/>
      <c r="AR249" s="17">
        <v>4.4638813949560402E-2</v>
      </c>
      <c r="AS249" s="17">
        <v>2.3177643624370799E-2</v>
      </c>
      <c r="AT249" s="17">
        <v>2.05023795518985E-2</v>
      </c>
    </row>
    <row r="250" spans="2:46" x14ac:dyDescent="0.3">
      <c r="B250" t="s">
        <v>186</v>
      </c>
      <c r="C250" s="17">
        <v>3.0558566596698498E-2</v>
      </c>
      <c r="D250" s="17">
        <v>3.5904469165549902E-2</v>
      </c>
      <c r="E250" s="17">
        <v>2.43445553805435E-2</v>
      </c>
      <c r="F250" s="17"/>
      <c r="G250" s="17">
        <v>3.0144214734204498E-2</v>
      </c>
      <c r="H250" s="17">
        <v>5.4254971057168998E-2</v>
      </c>
      <c r="I250" s="17">
        <v>3.2632749384684898E-2</v>
      </c>
      <c r="J250" s="17">
        <v>3.5454777421482099E-2</v>
      </c>
      <c r="K250" s="17">
        <v>1.52838494772341E-2</v>
      </c>
      <c r="L250" s="17">
        <v>1.61649651160088E-2</v>
      </c>
      <c r="M250" s="17"/>
      <c r="N250" s="17">
        <v>2.83894313634191E-2</v>
      </c>
      <c r="O250" s="17">
        <v>3.3398938247884299E-2</v>
      </c>
      <c r="P250" s="17">
        <v>2.3682003794175701E-2</v>
      </c>
      <c r="Q250" s="17">
        <v>3.6354550912294198E-2</v>
      </c>
      <c r="R250" s="17"/>
      <c r="S250" s="17">
        <v>5.3088739163712699E-2</v>
      </c>
      <c r="T250" s="17">
        <v>3.2655145592066899E-2</v>
      </c>
      <c r="U250" s="17">
        <v>1.2286228027475501E-2</v>
      </c>
      <c r="V250" s="17">
        <v>3.8302398137161901E-2</v>
      </c>
      <c r="W250" s="17">
        <v>3.0485814134155801E-2</v>
      </c>
      <c r="X250" s="17">
        <v>2.9359165028106801E-2</v>
      </c>
      <c r="Y250" s="17">
        <v>2.8356213373825101E-2</v>
      </c>
      <c r="Z250" s="17">
        <v>1.11330806593621E-2</v>
      </c>
      <c r="AA250" s="17">
        <v>2.64638619862263E-2</v>
      </c>
      <c r="AB250" s="17">
        <v>2.39361609440202E-2</v>
      </c>
      <c r="AC250" s="17">
        <v>2.25847476003984E-2</v>
      </c>
      <c r="AD250" s="17">
        <v>2.5308647884975999E-2</v>
      </c>
      <c r="AE250" s="17"/>
      <c r="AF250" s="17">
        <v>4.3260912864495099E-2</v>
      </c>
      <c r="AG250" s="17">
        <v>4.1152431954119897E-2</v>
      </c>
      <c r="AH250" s="17">
        <v>2.07055081620377E-2</v>
      </c>
      <c r="AI250" s="17">
        <v>3.6642078835332298E-2</v>
      </c>
      <c r="AJ250" s="17">
        <v>1.0202922794661499E-2</v>
      </c>
      <c r="AK250" s="17"/>
      <c r="AL250" s="17">
        <v>1.9648486403735701E-2</v>
      </c>
      <c r="AM250" s="17">
        <v>3.5526707127166303E-2</v>
      </c>
      <c r="AN250" s="17">
        <v>3.3892761270009397E-2</v>
      </c>
      <c r="AO250" s="17">
        <v>3.95514168212934E-2</v>
      </c>
      <c r="AP250" s="17">
        <v>4.7593494357499697E-2</v>
      </c>
      <c r="AQ250" s="17"/>
      <c r="AR250" s="17">
        <v>2.8896290633351699E-2</v>
      </c>
      <c r="AS250" s="17">
        <v>2.7078433643695499E-2</v>
      </c>
      <c r="AT250" s="17">
        <v>4.1710361833612999E-2</v>
      </c>
    </row>
    <row r="251" spans="2:46" x14ac:dyDescent="0.3">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row>
    <row r="252" spans="2:46" x14ac:dyDescent="0.3">
      <c r="B252" s="6" t="s">
        <v>207</v>
      </c>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row>
    <row r="253" spans="2:46" x14ac:dyDescent="0.3">
      <c r="B253" s="24" t="s">
        <v>65</v>
      </c>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row>
    <row r="254" spans="2:46" x14ac:dyDescent="0.3">
      <c r="B254" t="s">
        <v>191</v>
      </c>
      <c r="C254" s="17">
        <v>0.50877496725561899</v>
      </c>
      <c r="D254" s="17">
        <v>0.49850731289342598</v>
      </c>
      <c r="E254" s="17">
        <v>0.51943663581761101</v>
      </c>
      <c r="F254" s="17"/>
      <c r="G254" s="17">
        <v>0.34518502280258501</v>
      </c>
      <c r="H254" s="17">
        <v>0.40510246934196598</v>
      </c>
      <c r="I254" s="17">
        <v>0.366656432450012</v>
      </c>
      <c r="J254" s="17">
        <v>0.49183102135954498</v>
      </c>
      <c r="K254" s="17">
        <v>0.63251625506244402</v>
      </c>
      <c r="L254" s="17">
        <v>0.74847861489093803</v>
      </c>
      <c r="M254" s="17"/>
      <c r="N254" s="17">
        <v>0.51625015271455899</v>
      </c>
      <c r="O254" s="17">
        <v>0.53842532407925603</v>
      </c>
      <c r="P254" s="17">
        <v>0.51546454307254697</v>
      </c>
      <c r="Q254" s="17">
        <v>0.46423348175018297</v>
      </c>
      <c r="R254" s="17"/>
      <c r="S254" s="17">
        <v>0.43287306060439101</v>
      </c>
      <c r="T254" s="17">
        <v>0.528590631444393</v>
      </c>
      <c r="U254" s="17">
        <v>0.52377059863282804</v>
      </c>
      <c r="V254" s="17">
        <v>0.52880614489637701</v>
      </c>
      <c r="W254" s="17">
        <v>0.51078124213711296</v>
      </c>
      <c r="X254" s="17">
        <v>0.46791993194540199</v>
      </c>
      <c r="Y254" s="17">
        <v>0.48516489439487798</v>
      </c>
      <c r="Z254" s="17">
        <v>0.50760359422391899</v>
      </c>
      <c r="AA254" s="17">
        <v>0.48824840629929001</v>
      </c>
      <c r="AB254" s="17">
        <v>0.611189605515703</v>
      </c>
      <c r="AC254" s="17">
        <v>0.53071133475546906</v>
      </c>
      <c r="AD254" s="17">
        <v>0.59180263946410905</v>
      </c>
      <c r="AE254" s="17"/>
      <c r="AF254" s="17">
        <v>0.34738888355954001</v>
      </c>
      <c r="AG254" s="17">
        <v>0.47545919326902603</v>
      </c>
      <c r="AH254" s="17">
        <v>0.53343912336279597</v>
      </c>
      <c r="AI254" s="17">
        <v>0.69919659240224796</v>
      </c>
      <c r="AJ254" s="17">
        <v>0.50800138104344905</v>
      </c>
      <c r="AK254" s="17"/>
      <c r="AL254" s="17">
        <v>0.53002529938339205</v>
      </c>
      <c r="AM254" s="17">
        <v>0.59800493792481402</v>
      </c>
      <c r="AN254" s="17">
        <v>0.42704529369175798</v>
      </c>
      <c r="AO254" s="17">
        <v>0.62714706978732104</v>
      </c>
      <c r="AP254" s="17">
        <v>0.44881906612661698</v>
      </c>
      <c r="AQ254" s="17"/>
      <c r="AR254" s="17">
        <v>0.43510756196936501</v>
      </c>
      <c r="AS254" s="17">
        <v>0.59806504731193499</v>
      </c>
      <c r="AT254" s="17">
        <v>0.65012544736828004</v>
      </c>
    </row>
    <row r="255" spans="2:46" x14ac:dyDescent="0.3">
      <c r="B255" t="s">
        <v>192</v>
      </c>
      <c r="C255" s="17">
        <v>0.49927959823714302</v>
      </c>
      <c r="D255" s="17">
        <v>0.49714753395634798</v>
      </c>
      <c r="E255" s="17">
        <v>0.501953530410575</v>
      </c>
      <c r="F255" s="17"/>
      <c r="G255" s="17">
        <v>0.43729392082108298</v>
      </c>
      <c r="H255" s="17">
        <v>0.43375155986712099</v>
      </c>
      <c r="I255" s="17">
        <v>0.42708664921670902</v>
      </c>
      <c r="J255" s="17">
        <v>0.47737774836911101</v>
      </c>
      <c r="K255" s="17">
        <v>0.57814455507775497</v>
      </c>
      <c r="L255" s="17">
        <v>0.61748700547055801</v>
      </c>
      <c r="M255" s="17"/>
      <c r="N255" s="17">
        <v>0.52046282854442105</v>
      </c>
      <c r="O255" s="17">
        <v>0.49660985497885601</v>
      </c>
      <c r="P255" s="17">
        <v>0.476867943684257</v>
      </c>
      <c r="Q255" s="17">
        <v>0.49658239746253402</v>
      </c>
      <c r="R255" s="17"/>
      <c r="S255" s="17">
        <v>0.455629409039575</v>
      </c>
      <c r="T255" s="17">
        <v>0.45305589827155901</v>
      </c>
      <c r="U255" s="17">
        <v>0.47084641277102901</v>
      </c>
      <c r="V255" s="17">
        <v>0.59296887506778495</v>
      </c>
      <c r="W255" s="17">
        <v>0.53410655724606504</v>
      </c>
      <c r="X255" s="17">
        <v>0.47180434689072698</v>
      </c>
      <c r="Y255" s="17">
        <v>0.46140861939710198</v>
      </c>
      <c r="Z255" s="17">
        <v>0.43349990949578399</v>
      </c>
      <c r="AA255" s="17">
        <v>0.51403153072766505</v>
      </c>
      <c r="AB255" s="17">
        <v>0.53979456989753005</v>
      </c>
      <c r="AC255" s="17">
        <v>0.56223514121237494</v>
      </c>
      <c r="AD255" s="17">
        <v>0.60694914113479603</v>
      </c>
      <c r="AE255" s="17"/>
      <c r="AF255" s="17">
        <v>0.43770067659547202</v>
      </c>
      <c r="AG255" s="17">
        <v>0.50696809987064995</v>
      </c>
      <c r="AH255" s="17">
        <v>0.50683035680924804</v>
      </c>
      <c r="AI255" s="17">
        <v>0.57848632803281896</v>
      </c>
      <c r="AJ255" s="17">
        <v>0.46794109404279599</v>
      </c>
      <c r="AK255" s="17"/>
      <c r="AL255" s="17">
        <v>0.49365024396210699</v>
      </c>
      <c r="AM255" s="17">
        <v>0.52817512389874499</v>
      </c>
      <c r="AN255" s="17">
        <v>0.46123838459229999</v>
      </c>
      <c r="AO255" s="17">
        <v>0.56593687666148795</v>
      </c>
      <c r="AP255" s="17">
        <v>0.48438722668496398</v>
      </c>
      <c r="AQ255" s="17"/>
      <c r="AR255" s="17">
        <v>0.49095732852741802</v>
      </c>
      <c r="AS255" s="17">
        <v>0.51581453827603596</v>
      </c>
      <c r="AT255" s="17">
        <v>0.58766199646997397</v>
      </c>
    </row>
    <row r="256" spans="2:46" x14ac:dyDescent="0.3">
      <c r="B256" t="s">
        <v>193</v>
      </c>
      <c r="C256" s="17">
        <v>0.47558721114125801</v>
      </c>
      <c r="D256" s="17">
        <v>0.47437635421790197</v>
      </c>
      <c r="E256" s="17">
        <v>0.47522057523747102</v>
      </c>
      <c r="F256" s="17"/>
      <c r="G256" s="17">
        <v>0.50665651072217399</v>
      </c>
      <c r="H256" s="17">
        <v>0.45477605102735902</v>
      </c>
      <c r="I256" s="17">
        <v>0.39542365266090101</v>
      </c>
      <c r="J256" s="17">
        <v>0.44258988065557497</v>
      </c>
      <c r="K256" s="17">
        <v>0.49808516015165799</v>
      </c>
      <c r="L256" s="17">
        <v>0.54886834811547602</v>
      </c>
      <c r="M256" s="17"/>
      <c r="N256" s="17">
        <v>0.53938836556049097</v>
      </c>
      <c r="O256" s="17">
        <v>0.49263772695899699</v>
      </c>
      <c r="P256" s="17">
        <v>0.45070014284676702</v>
      </c>
      <c r="Q256" s="17">
        <v>0.41049292571536999</v>
      </c>
      <c r="R256" s="17"/>
      <c r="S256" s="17">
        <v>0.50483110710115398</v>
      </c>
      <c r="T256" s="17">
        <v>0.43827581873160598</v>
      </c>
      <c r="U256" s="17">
        <v>0.496837421312322</v>
      </c>
      <c r="V256" s="17">
        <v>0.51952098144638803</v>
      </c>
      <c r="W256" s="17">
        <v>0.43202880276905598</v>
      </c>
      <c r="X256" s="17">
        <v>0.44655502395290902</v>
      </c>
      <c r="Y256" s="17">
        <v>0.48246328062129301</v>
      </c>
      <c r="Z256" s="17">
        <v>0.39651958118264102</v>
      </c>
      <c r="AA256" s="17">
        <v>0.45969836758596</v>
      </c>
      <c r="AB256" s="17">
        <v>0.49417239188790502</v>
      </c>
      <c r="AC256" s="17">
        <v>0.49963776227263501</v>
      </c>
      <c r="AD256" s="17">
        <v>0.54976597211917699</v>
      </c>
      <c r="AE256" s="17"/>
      <c r="AF256" s="17">
        <v>0.43024358108593902</v>
      </c>
      <c r="AG256" s="17">
        <v>0.4753144090957</v>
      </c>
      <c r="AH256" s="17">
        <v>0.48248897149037601</v>
      </c>
      <c r="AI256" s="17">
        <v>0.57034914776109502</v>
      </c>
      <c r="AJ256" s="17">
        <v>0.49878867040091701</v>
      </c>
      <c r="AK256" s="17"/>
      <c r="AL256" s="17">
        <v>0.50807448254629195</v>
      </c>
      <c r="AM256" s="17">
        <v>0.49988256677897702</v>
      </c>
      <c r="AN256" s="17">
        <v>0.44096408442608498</v>
      </c>
      <c r="AO256" s="17">
        <v>0.52778311130868505</v>
      </c>
      <c r="AP256" s="17">
        <v>0.51331211693080003</v>
      </c>
      <c r="AQ256" s="17"/>
      <c r="AR256" s="17">
        <v>0.43721664556239198</v>
      </c>
      <c r="AS256" s="17">
        <v>0.53286103984700295</v>
      </c>
      <c r="AT256" s="17">
        <v>0.53742537260668399</v>
      </c>
    </row>
    <row r="257" spans="2:46" x14ac:dyDescent="0.3">
      <c r="B257" t="s">
        <v>194</v>
      </c>
      <c r="C257" s="17">
        <v>0.45958458704189797</v>
      </c>
      <c r="D257" s="17">
        <v>0.47557972491271</v>
      </c>
      <c r="E257" s="17">
        <v>0.44341083809050402</v>
      </c>
      <c r="F257" s="17"/>
      <c r="G257" s="17">
        <v>0.355650247118939</v>
      </c>
      <c r="H257" s="17">
        <v>0.41164033090510299</v>
      </c>
      <c r="I257" s="17">
        <v>0.34070177100671201</v>
      </c>
      <c r="J257" s="17">
        <v>0.42742681746674199</v>
      </c>
      <c r="K257" s="17">
        <v>0.547723181635694</v>
      </c>
      <c r="L257" s="17">
        <v>0.63160169396509902</v>
      </c>
      <c r="M257" s="17"/>
      <c r="N257" s="17">
        <v>0.52046737904246598</v>
      </c>
      <c r="O257" s="17">
        <v>0.46938856721758199</v>
      </c>
      <c r="P257" s="17">
        <v>0.45629686982400602</v>
      </c>
      <c r="Q257" s="17">
        <v>0.38599020115511801</v>
      </c>
      <c r="R257" s="17"/>
      <c r="S257" s="17">
        <v>0.474068066212608</v>
      </c>
      <c r="T257" s="17">
        <v>0.50200408210377601</v>
      </c>
      <c r="U257" s="17">
        <v>0.46987939778504001</v>
      </c>
      <c r="V257" s="17">
        <v>0.45488729631067698</v>
      </c>
      <c r="W257" s="17">
        <v>0.49236923863792198</v>
      </c>
      <c r="X257" s="17">
        <v>0.42519220909622402</v>
      </c>
      <c r="Y257" s="17">
        <v>0.44850657299673502</v>
      </c>
      <c r="Z257" s="17">
        <v>0.42790832481760199</v>
      </c>
      <c r="AA257" s="17">
        <v>0.390721150036554</v>
      </c>
      <c r="AB257" s="17">
        <v>0.46572938591910601</v>
      </c>
      <c r="AC257" s="17">
        <v>0.467374070199853</v>
      </c>
      <c r="AD257" s="17">
        <v>0.51422121849262503</v>
      </c>
      <c r="AE257" s="17"/>
      <c r="AF257" s="17">
        <v>0.38122673028466703</v>
      </c>
      <c r="AG257" s="17">
        <v>0.42317579523182097</v>
      </c>
      <c r="AH257" s="17">
        <v>0.49961578168951598</v>
      </c>
      <c r="AI257" s="17">
        <v>0.60387326417325804</v>
      </c>
      <c r="AJ257" s="17">
        <v>0.54827613328763702</v>
      </c>
      <c r="AK257" s="17"/>
      <c r="AL257" s="17">
        <v>0.49267213190542802</v>
      </c>
      <c r="AM257" s="17">
        <v>0.52271298478121297</v>
      </c>
      <c r="AN257" s="17">
        <v>0.38935700378973198</v>
      </c>
      <c r="AO257" s="17">
        <v>0.55787734225890195</v>
      </c>
      <c r="AP257" s="17">
        <v>0.457264328777304</v>
      </c>
      <c r="AQ257" s="17"/>
      <c r="AR257" s="17">
        <v>0.39682744323090902</v>
      </c>
      <c r="AS257" s="17">
        <v>0.54319298891701795</v>
      </c>
      <c r="AT257" s="17">
        <v>0.59316261652897195</v>
      </c>
    </row>
    <row r="258" spans="2:46" x14ac:dyDescent="0.3">
      <c r="B258" t="s">
        <v>195</v>
      </c>
      <c r="C258" s="17">
        <v>0.44492280901773101</v>
      </c>
      <c r="D258" s="17">
        <v>0.44100840592283802</v>
      </c>
      <c r="E258" s="17">
        <v>0.44810561913979602</v>
      </c>
      <c r="F258" s="17"/>
      <c r="G258" s="17">
        <v>0.34445453882320298</v>
      </c>
      <c r="H258" s="17">
        <v>0.316771731794387</v>
      </c>
      <c r="I258" s="17">
        <v>0.35002502745224701</v>
      </c>
      <c r="J258" s="17">
        <v>0.42577858053746098</v>
      </c>
      <c r="K258" s="17">
        <v>0.54597999954346199</v>
      </c>
      <c r="L258" s="17">
        <v>0.64102802489148203</v>
      </c>
      <c r="M258" s="17"/>
      <c r="N258" s="17">
        <v>0.46728953359831199</v>
      </c>
      <c r="O258" s="17">
        <v>0.45591696128131898</v>
      </c>
      <c r="P258" s="17">
        <v>0.44313806838105002</v>
      </c>
      <c r="Q258" s="17">
        <v>0.41015279302690799</v>
      </c>
      <c r="R258" s="17"/>
      <c r="S258" s="17">
        <v>0.38557884243891899</v>
      </c>
      <c r="T258" s="17">
        <v>0.42820637051009902</v>
      </c>
      <c r="U258" s="17">
        <v>0.43089964951951198</v>
      </c>
      <c r="V258" s="17">
        <v>0.49532338827376399</v>
      </c>
      <c r="W258" s="17">
        <v>0.44438168297785102</v>
      </c>
      <c r="X258" s="17">
        <v>0.43588252853707299</v>
      </c>
      <c r="Y258" s="17">
        <v>0.44399126334157202</v>
      </c>
      <c r="Z258" s="17">
        <v>0.40925822665878298</v>
      </c>
      <c r="AA258" s="17">
        <v>0.42218856072343602</v>
      </c>
      <c r="AB258" s="17">
        <v>0.52669630719092198</v>
      </c>
      <c r="AC258" s="17">
        <v>0.468355022488323</v>
      </c>
      <c r="AD258" s="17">
        <v>0.55829948857737</v>
      </c>
      <c r="AE258" s="17"/>
      <c r="AF258" s="17">
        <v>0.36823069758436799</v>
      </c>
      <c r="AG258" s="17">
        <v>0.44377205974943801</v>
      </c>
      <c r="AH258" s="17">
        <v>0.42475590160711302</v>
      </c>
      <c r="AI258" s="17">
        <v>0.54010265534137503</v>
      </c>
      <c r="AJ258" s="17">
        <v>0.52719008617608298</v>
      </c>
      <c r="AK258" s="17"/>
      <c r="AL258" s="17">
        <v>0.47055862566586198</v>
      </c>
      <c r="AM258" s="17">
        <v>0.47516470784395998</v>
      </c>
      <c r="AN258" s="17">
        <v>0.37393672782834098</v>
      </c>
      <c r="AO258" s="17">
        <v>0.51933639692054301</v>
      </c>
      <c r="AP258" s="17">
        <v>0.48473617101703098</v>
      </c>
      <c r="AQ258" s="17"/>
      <c r="AR258" s="17">
        <v>0.42866150747856802</v>
      </c>
      <c r="AS258" s="17">
        <v>0.47899346936528597</v>
      </c>
      <c r="AT258" s="17">
        <v>0.527478042388552</v>
      </c>
    </row>
    <row r="259" spans="2:46" x14ac:dyDescent="0.3">
      <c r="B259" t="s">
        <v>196</v>
      </c>
      <c r="C259" s="17">
        <v>0.43497951709730698</v>
      </c>
      <c r="D259" s="17">
        <v>0.44107739950775299</v>
      </c>
      <c r="E259" s="17">
        <v>0.43030025622384499</v>
      </c>
      <c r="F259" s="17"/>
      <c r="G259" s="17">
        <v>0.34260697418643399</v>
      </c>
      <c r="H259" s="17">
        <v>0.37394654088963902</v>
      </c>
      <c r="I259" s="17">
        <v>0.362396705062483</v>
      </c>
      <c r="J259" s="17">
        <v>0.45777687655747901</v>
      </c>
      <c r="K259" s="17">
        <v>0.46722829966347501</v>
      </c>
      <c r="L259" s="17">
        <v>0.56509095924469999</v>
      </c>
      <c r="M259" s="17"/>
      <c r="N259" s="17">
        <v>0.51587229465426199</v>
      </c>
      <c r="O259" s="17">
        <v>0.47370048646704199</v>
      </c>
      <c r="P259" s="17">
        <v>0.40396666752468102</v>
      </c>
      <c r="Q259" s="17">
        <v>0.32988098306788</v>
      </c>
      <c r="R259" s="17"/>
      <c r="S259" s="17">
        <v>0.39928441133718801</v>
      </c>
      <c r="T259" s="17">
        <v>0.455119006814798</v>
      </c>
      <c r="U259" s="17">
        <v>0.47809150585299398</v>
      </c>
      <c r="V259" s="17">
        <v>0.403356412034027</v>
      </c>
      <c r="W259" s="17">
        <v>0.49447702779837199</v>
      </c>
      <c r="X259" s="17">
        <v>0.38834046826506402</v>
      </c>
      <c r="Y259" s="17">
        <v>0.452224652345464</v>
      </c>
      <c r="Z259" s="17">
        <v>0.32559752149779198</v>
      </c>
      <c r="AA259" s="17">
        <v>0.38814134462955202</v>
      </c>
      <c r="AB259" s="17">
        <v>0.51264555713655202</v>
      </c>
      <c r="AC259" s="17">
        <v>0.46809284724356898</v>
      </c>
      <c r="AD259" s="17">
        <v>0.47778831267165001</v>
      </c>
      <c r="AE259" s="17"/>
      <c r="AF259" s="17">
        <v>0.27701928067464698</v>
      </c>
      <c r="AG259" s="17">
        <v>0.43823673482651199</v>
      </c>
      <c r="AH259" s="17">
        <v>0.47245783978290001</v>
      </c>
      <c r="AI259" s="17">
        <v>0.545710556624457</v>
      </c>
      <c r="AJ259" s="17">
        <v>0.48861060681377</v>
      </c>
      <c r="AK259" s="17"/>
      <c r="AL259" s="17">
        <v>0.45464937356040303</v>
      </c>
      <c r="AM259" s="17">
        <v>0.481191035626157</v>
      </c>
      <c r="AN259" s="17">
        <v>0.40502196067141599</v>
      </c>
      <c r="AO259" s="17">
        <v>0.53952227709710698</v>
      </c>
      <c r="AP259" s="17">
        <v>0.40881571743529899</v>
      </c>
      <c r="AQ259" s="17"/>
      <c r="AR259" s="17">
        <v>0.37885295090087601</v>
      </c>
      <c r="AS259" s="17">
        <v>0.51344220940512098</v>
      </c>
      <c r="AT259" s="17">
        <v>0.54339726890162898</v>
      </c>
    </row>
    <row r="260" spans="2:46" x14ac:dyDescent="0.3">
      <c r="B260" t="s">
        <v>197</v>
      </c>
      <c r="C260" s="17">
        <v>0.384568082410499</v>
      </c>
      <c r="D260" s="17">
        <v>0.39657230894145701</v>
      </c>
      <c r="E260" s="17">
        <v>0.37396108376121501</v>
      </c>
      <c r="F260" s="17"/>
      <c r="G260" s="17">
        <v>0.320818966647888</v>
      </c>
      <c r="H260" s="17">
        <v>0.38112164402447701</v>
      </c>
      <c r="I260" s="17">
        <v>0.32785884311722002</v>
      </c>
      <c r="J260" s="17">
        <v>0.37225853553775401</v>
      </c>
      <c r="K260" s="17">
        <v>0.43874914645424301</v>
      </c>
      <c r="L260" s="17">
        <v>0.44964626205907099</v>
      </c>
      <c r="M260" s="17"/>
      <c r="N260" s="17">
        <v>0.428678152971671</v>
      </c>
      <c r="O260" s="17">
        <v>0.39742732100464001</v>
      </c>
      <c r="P260" s="17">
        <v>0.36254366451624898</v>
      </c>
      <c r="Q260" s="17">
        <v>0.339605515996805</v>
      </c>
      <c r="R260" s="17"/>
      <c r="S260" s="17">
        <v>0.38565018423894298</v>
      </c>
      <c r="T260" s="17">
        <v>0.35892184315044001</v>
      </c>
      <c r="U260" s="17">
        <v>0.38821062921887101</v>
      </c>
      <c r="V260" s="17">
        <v>0.40641515301333903</v>
      </c>
      <c r="W260" s="17">
        <v>0.42865895628787298</v>
      </c>
      <c r="X260" s="17">
        <v>0.40164753856350299</v>
      </c>
      <c r="Y260" s="17">
        <v>0.39474981387972402</v>
      </c>
      <c r="Z260" s="17">
        <v>0.34425311804163</v>
      </c>
      <c r="AA260" s="17">
        <v>0.34094918293861798</v>
      </c>
      <c r="AB260" s="17">
        <v>0.42335825419009299</v>
      </c>
      <c r="AC260" s="17">
        <v>0.30949292995601302</v>
      </c>
      <c r="AD260" s="17">
        <v>0.456672095639716</v>
      </c>
      <c r="AE260" s="17"/>
      <c r="AF260" s="17">
        <v>0.26250102919595703</v>
      </c>
      <c r="AG260" s="17">
        <v>0.39304869201279402</v>
      </c>
      <c r="AH260" s="17">
        <v>0.41411295828181099</v>
      </c>
      <c r="AI260" s="17">
        <v>0.45706864354696602</v>
      </c>
      <c r="AJ260" s="17">
        <v>0.41886367407563002</v>
      </c>
      <c r="AK260" s="17"/>
      <c r="AL260" s="17">
        <v>0.40205479121542298</v>
      </c>
      <c r="AM260" s="17">
        <v>0.423288101059001</v>
      </c>
      <c r="AN260" s="17">
        <v>0.36084129733970099</v>
      </c>
      <c r="AO260" s="17">
        <v>0.448532511334369</v>
      </c>
      <c r="AP260" s="17">
        <v>0.35492623280971702</v>
      </c>
      <c r="AQ260" s="17"/>
      <c r="AR260" s="17">
        <v>0.34899585823631502</v>
      </c>
      <c r="AS260" s="17">
        <v>0.44916382626887802</v>
      </c>
      <c r="AT260" s="17">
        <v>0.44781533843682902</v>
      </c>
    </row>
    <row r="261" spans="2:46" x14ac:dyDescent="0.3">
      <c r="B261" t="s">
        <v>198</v>
      </c>
      <c r="C261" s="17">
        <v>0.372745753667451</v>
      </c>
      <c r="D261" s="17">
        <v>0.38539618013347898</v>
      </c>
      <c r="E261" s="17">
        <v>0.36147155743966503</v>
      </c>
      <c r="F261" s="17"/>
      <c r="G261" s="17">
        <v>0.26189322965524497</v>
      </c>
      <c r="H261" s="17">
        <v>0.25184204804358801</v>
      </c>
      <c r="I261" s="17">
        <v>0.30543041283831701</v>
      </c>
      <c r="J261" s="17">
        <v>0.38889871833663398</v>
      </c>
      <c r="K261" s="17">
        <v>0.487659118531655</v>
      </c>
      <c r="L261" s="17">
        <v>0.50938136722350202</v>
      </c>
      <c r="M261" s="17"/>
      <c r="N261" s="17">
        <v>0.40228464764197402</v>
      </c>
      <c r="O261" s="17">
        <v>0.42038214381960498</v>
      </c>
      <c r="P261" s="17">
        <v>0.39057908146582998</v>
      </c>
      <c r="Q261" s="17">
        <v>0.27434418932448901</v>
      </c>
      <c r="R261" s="17"/>
      <c r="S261" s="17">
        <v>0.318427308335195</v>
      </c>
      <c r="T261" s="17">
        <v>0.33595499239179399</v>
      </c>
      <c r="U261" s="17">
        <v>0.42020304234624101</v>
      </c>
      <c r="V261" s="17">
        <v>0.414084646403232</v>
      </c>
      <c r="W261" s="17">
        <v>0.492365394294772</v>
      </c>
      <c r="X261" s="17">
        <v>0.38968729654234802</v>
      </c>
      <c r="Y261" s="17">
        <v>0.37404864285901701</v>
      </c>
      <c r="Z261" s="17">
        <v>0.317059933607865</v>
      </c>
      <c r="AA261" s="17">
        <v>0.276263085064474</v>
      </c>
      <c r="AB261" s="17">
        <v>0.41444289178242899</v>
      </c>
      <c r="AC261" s="17">
        <v>0.41868555043622002</v>
      </c>
      <c r="AD261" s="17">
        <v>0.42676395057393102</v>
      </c>
      <c r="AE261" s="17"/>
      <c r="AF261" s="17">
        <v>0.20782356622789599</v>
      </c>
      <c r="AG261" s="17">
        <v>0.34889307698390298</v>
      </c>
      <c r="AH261" s="17">
        <v>0.48490934887433002</v>
      </c>
      <c r="AI261" s="17">
        <v>0.49256011518286102</v>
      </c>
      <c r="AJ261" s="17">
        <v>0.38044122831050597</v>
      </c>
      <c r="AK261" s="17"/>
      <c r="AL261" s="17">
        <v>0.36096759120639599</v>
      </c>
      <c r="AM261" s="17">
        <v>0.48568381152371298</v>
      </c>
      <c r="AN261" s="17">
        <v>0.33415605495230799</v>
      </c>
      <c r="AO261" s="17">
        <v>0.442235481616926</v>
      </c>
      <c r="AP261" s="17">
        <v>0.30014435874338502</v>
      </c>
      <c r="AQ261" s="17"/>
      <c r="AR261" s="17">
        <v>0.305560341187669</v>
      </c>
      <c r="AS261" s="17">
        <v>0.47267310148916503</v>
      </c>
      <c r="AT261" s="17">
        <v>0.46124781462144798</v>
      </c>
    </row>
    <row r="262" spans="2:46" x14ac:dyDescent="0.3">
      <c r="B262" t="s">
        <v>199</v>
      </c>
      <c r="C262" s="17">
        <v>0.36709124244639602</v>
      </c>
      <c r="D262" s="17">
        <v>0.36784022602050198</v>
      </c>
      <c r="E262" s="17">
        <v>0.36744437792146201</v>
      </c>
      <c r="F262" s="17"/>
      <c r="G262" s="17">
        <v>0.337190883349823</v>
      </c>
      <c r="H262" s="17">
        <v>0.32522533767330097</v>
      </c>
      <c r="I262" s="17">
        <v>0.32649613218344098</v>
      </c>
      <c r="J262" s="17">
        <v>0.308430054613685</v>
      </c>
      <c r="K262" s="17">
        <v>0.40054687589175297</v>
      </c>
      <c r="L262" s="17">
        <v>0.47933482934598698</v>
      </c>
      <c r="M262" s="17"/>
      <c r="N262" s="17">
        <v>0.43351943185435798</v>
      </c>
      <c r="O262" s="17">
        <v>0.380091912943476</v>
      </c>
      <c r="P262" s="17">
        <v>0.35264459381604302</v>
      </c>
      <c r="Q262" s="17">
        <v>0.29294724947254103</v>
      </c>
      <c r="R262" s="17"/>
      <c r="S262" s="17">
        <v>0.400557010724086</v>
      </c>
      <c r="T262" s="17">
        <v>0.36273931994046399</v>
      </c>
      <c r="U262" s="17">
        <v>0.35024265564564599</v>
      </c>
      <c r="V262" s="17">
        <v>0.44677331283712102</v>
      </c>
      <c r="W262" s="17">
        <v>0.32654810641499799</v>
      </c>
      <c r="X262" s="17">
        <v>0.32560038563930099</v>
      </c>
      <c r="Y262" s="17">
        <v>0.319816966467594</v>
      </c>
      <c r="Z262" s="17">
        <v>0.29434183292812299</v>
      </c>
      <c r="AA262" s="17">
        <v>0.363728639820318</v>
      </c>
      <c r="AB262" s="17">
        <v>0.42717247793499802</v>
      </c>
      <c r="AC262" s="17">
        <v>0.29848731726448602</v>
      </c>
      <c r="AD262" s="17">
        <v>0.42450153736152402</v>
      </c>
      <c r="AE262" s="17"/>
      <c r="AF262" s="17">
        <v>0.31209424555299198</v>
      </c>
      <c r="AG262" s="17">
        <v>0.38028937997623402</v>
      </c>
      <c r="AH262" s="17">
        <v>0.31972053186531502</v>
      </c>
      <c r="AI262" s="17">
        <v>0.43087383889805603</v>
      </c>
      <c r="AJ262" s="17">
        <v>0.460818945964245</v>
      </c>
      <c r="AK262" s="17"/>
      <c r="AL262" s="17">
        <v>0.40256914226017598</v>
      </c>
      <c r="AM262" s="17">
        <v>0.344710271055853</v>
      </c>
      <c r="AN262" s="17">
        <v>0.34121768741318298</v>
      </c>
      <c r="AO262" s="17">
        <v>0.448898993840672</v>
      </c>
      <c r="AP262" s="17">
        <v>0.421854806547518</v>
      </c>
      <c r="AQ262" s="17"/>
      <c r="AR262" s="17">
        <v>0.34630559485635098</v>
      </c>
      <c r="AS262" s="17">
        <v>0.39214595013098402</v>
      </c>
      <c r="AT262" s="17">
        <v>0.43602830683911398</v>
      </c>
    </row>
    <row r="263" spans="2:46" x14ac:dyDescent="0.3">
      <c r="B263" t="s">
        <v>200</v>
      </c>
      <c r="C263" s="17">
        <v>0.330531095982042</v>
      </c>
      <c r="D263" s="17">
        <v>0.36899998019382402</v>
      </c>
      <c r="E263" s="17">
        <v>0.29287684284884702</v>
      </c>
      <c r="F263" s="17"/>
      <c r="G263" s="17">
        <v>0.217271456838494</v>
      </c>
      <c r="H263" s="17">
        <v>0.31930762298276499</v>
      </c>
      <c r="I263" s="17">
        <v>0.260383002814918</v>
      </c>
      <c r="J263" s="17">
        <v>0.29366757543074501</v>
      </c>
      <c r="K263" s="17">
        <v>0.39300071142139198</v>
      </c>
      <c r="L263" s="17">
        <v>0.46025131069966402</v>
      </c>
      <c r="M263" s="17"/>
      <c r="N263" s="17">
        <v>0.40474088700279598</v>
      </c>
      <c r="O263" s="17">
        <v>0.37277158081228301</v>
      </c>
      <c r="P263" s="17">
        <v>0.29452407449082202</v>
      </c>
      <c r="Q263" s="17">
        <v>0.23638175765761901</v>
      </c>
      <c r="R263" s="17"/>
      <c r="S263" s="17">
        <v>0.358098758897197</v>
      </c>
      <c r="T263" s="17">
        <v>0.32695905060844299</v>
      </c>
      <c r="U263" s="17">
        <v>0.36526093814482502</v>
      </c>
      <c r="V263" s="17">
        <v>0.31037287844795403</v>
      </c>
      <c r="W263" s="17">
        <v>0.358356576005742</v>
      </c>
      <c r="X263" s="17">
        <v>0.27007327528567199</v>
      </c>
      <c r="Y263" s="17">
        <v>0.36609290713044501</v>
      </c>
      <c r="Z263" s="17">
        <v>0.28419642787235</v>
      </c>
      <c r="AA263" s="17">
        <v>0.25803072235777302</v>
      </c>
      <c r="AB263" s="17">
        <v>0.373494935826227</v>
      </c>
      <c r="AC263" s="17">
        <v>0.35518660747997599</v>
      </c>
      <c r="AD263" s="17">
        <v>0.36342354507011598</v>
      </c>
      <c r="AE263" s="17"/>
      <c r="AF263" s="17">
        <v>0.232971034433747</v>
      </c>
      <c r="AG263" s="17">
        <v>0.31401458715532199</v>
      </c>
      <c r="AH263" s="17">
        <v>0.34739391262882302</v>
      </c>
      <c r="AI263" s="17">
        <v>0.47611762836556898</v>
      </c>
      <c r="AJ263" s="17">
        <v>0.37292549249054902</v>
      </c>
      <c r="AK263" s="17"/>
      <c r="AL263" s="17">
        <v>0.344794604659514</v>
      </c>
      <c r="AM263" s="17">
        <v>0.37263729761345299</v>
      </c>
      <c r="AN263" s="17">
        <v>0.31627596120574702</v>
      </c>
      <c r="AO263" s="17">
        <v>0.43843965480820002</v>
      </c>
      <c r="AP263" s="17">
        <v>0.29775169311639599</v>
      </c>
      <c r="AQ263" s="17"/>
      <c r="AR263" s="17">
        <v>0.266573062533564</v>
      </c>
      <c r="AS263" s="17">
        <v>0.40822058691492602</v>
      </c>
      <c r="AT263" s="17">
        <v>0.45152935486676499</v>
      </c>
    </row>
    <row r="264" spans="2:46" x14ac:dyDescent="0.3">
      <c r="B264" t="s">
        <v>201</v>
      </c>
      <c r="C264" s="17">
        <v>0.31173630259165602</v>
      </c>
      <c r="D264" s="17">
        <v>0.29118755473900498</v>
      </c>
      <c r="E264" s="17">
        <v>0.331873847183147</v>
      </c>
      <c r="F264" s="17"/>
      <c r="G264" s="17">
        <v>0.20236758213452599</v>
      </c>
      <c r="H264" s="17">
        <v>0.26219797511724102</v>
      </c>
      <c r="I264" s="17">
        <v>0.26516317363820902</v>
      </c>
      <c r="J264" s="17">
        <v>0.33031844593896698</v>
      </c>
      <c r="K264" s="17">
        <v>0.36979109013663802</v>
      </c>
      <c r="L264" s="17">
        <v>0.40869580118553001</v>
      </c>
      <c r="M264" s="17"/>
      <c r="N264" s="17">
        <v>0.29925695695441601</v>
      </c>
      <c r="O264" s="17">
        <v>0.32385850951400302</v>
      </c>
      <c r="P264" s="17">
        <v>0.30745747911391302</v>
      </c>
      <c r="Q264" s="17">
        <v>0.31605491468000202</v>
      </c>
      <c r="R264" s="17"/>
      <c r="S264" s="17">
        <v>0.28510715345681298</v>
      </c>
      <c r="T264" s="17">
        <v>0.33215688182585001</v>
      </c>
      <c r="U264" s="17">
        <v>0.314860799200672</v>
      </c>
      <c r="V264" s="17">
        <v>0.34078011842955902</v>
      </c>
      <c r="W264" s="17">
        <v>0.32749513726206397</v>
      </c>
      <c r="X264" s="17">
        <v>0.30938576121319999</v>
      </c>
      <c r="Y264" s="17">
        <v>0.30053933227781099</v>
      </c>
      <c r="Z264" s="17">
        <v>0.27199907004302099</v>
      </c>
      <c r="AA264" s="17">
        <v>0.29460754890436402</v>
      </c>
      <c r="AB264" s="17">
        <v>0.318583926969291</v>
      </c>
      <c r="AC264" s="17">
        <v>0.28581721517418701</v>
      </c>
      <c r="AD264" s="17">
        <v>0.39120201440556701</v>
      </c>
      <c r="AE264" s="17"/>
      <c r="AF264" s="17">
        <v>0.26202745772292402</v>
      </c>
      <c r="AG264" s="17">
        <v>0.31980728300800698</v>
      </c>
      <c r="AH264" s="17">
        <v>0.34175362510607099</v>
      </c>
      <c r="AI264" s="17">
        <v>0.33470623076991401</v>
      </c>
      <c r="AJ264" s="17">
        <v>0.33693469256029501</v>
      </c>
      <c r="AK264" s="17"/>
      <c r="AL264" s="17">
        <v>0.325123750777284</v>
      </c>
      <c r="AM264" s="17">
        <v>0.36508570580444599</v>
      </c>
      <c r="AN264" s="17">
        <v>0.28055550321156197</v>
      </c>
      <c r="AO264" s="17">
        <v>0.31896023076216501</v>
      </c>
      <c r="AP264" s="17">
        <v>0.31462121386951197</v>
      </c>
      <c r="AQ264" s="17"/>
      <c r="AR264" s="17">
        <v>0.30638532440455202</v>
      </c>
      <c r="AS264" s="17">
        <v>0.347181910878475</v>
      </c>
      <c r="AT264" s="17">
        <v>0.32943775759375499</v>
      </c>
    </row>
    <row r="265" spans="2:46" x14ac:dyDescent="0.3">
      <c r="B265" t="s">
        <v>202</v>
      </c>
      <c r="C265" s="17">
        <v>0.30877207531944001</v>
      </c>
      <c r="D265" s="17">
        <v>0.30959469568843601</v>
      </c>
      <c r="E265" s="17">
        <v>0.30592246980996901</v>
      </c>
      <c r="F265" s="17"/>
      <c r="G265" s="17">
        <v>0.41668578783801502</v>
      </c>
      <c r="H265" s="17">
        <v>0.30526483237343899</v>
      </c>
      <c r="I265" s="17">
        <v>0.233421927861896</v>
      </c>
      <c r="J265" s="17">
        <v>0.257744397825383</v>
      </c>
      <c r="K265" s="17">
        <v>0.33179931375889798</v>
      </c>
      <c r="L265" s="17">
        <v>0.32717959315247402</v>
      </c>
      <c r="M265" s="17"/>
      <c r="N265" s="17">
        <v>0.36688758397195698</v>
      </c>
      <c r="O265" s="17">
        <v>0.325848377469595</v>
      </c>
      <c r="P265" s="17">
        <v>0.28650438058864802</v>
      </c>
      <c r="Q265" s="17">
        <v>0.24720332859112101</v>
      </c>
      <c r="R265" s="17"/>
      <c r="S265" s="17">
        <v>0.369892764458081</v>
      </c>
      <c r="T265" s="17">
        <v>0.25946831922135899</v>
      </c>
      <c r="U265" s="17">
        <v>0.30832941753156901</v>
      </c>
      <c r="V265" s="17">
        <v>0.32580110236882998</v>
      </c>
      <c r="W265" s="17">
        <v>0.29227151288400899</v>
      </c>
      <c r="X265" s="17">
        <v>0.30042593483498198</v>
      </c>
      <c r="Y265" s="17">
        <v>0.25418095124178403</v>
      </c>
      <c r="Z265" s="17">
        <v>0.302931380617672</v>
      </c>
      <c r="AA265" s="17">
        <v>0.31540861405105303</v>
      </c>
      <c r="AB265" s="17">
        <v>0.33829460411620799</v>
      </c>
      <c r="AC265" s="17">
        <v>0.26025813579503798</v>
      </c>
      <c r="AD265" s="17">
        <v>0.37219785564234698</v>
      </c>
      <c r="AE265" s="17"/>
      <c r="AF265" s="17">
        <v>0.22186265309924699</v>
      </c>
      <c r="AG265" s="17">
        <v>0.33466407213900901</v>
      </c>
      <c r="AH265" s="17">
        <v>0.26967476443024901</v>
      </c>
      <c r="AI265" s="17">
        <v>0.31779037429200802</v>
      </c>
      <c r="AJ265" s="17">
        <v>0.33471848293298401</v>
      </c>
      <c r="AK265" s="17"/>
      <c r="AL265" s="17">
        <v>0.33003983314881302</v>
      </c>
      <c r="AM265" s="17">
        <v>0.273123940170795</v>
      </c>
      <c r="AN265" s="17">
        <v>0.32018966106805302</v>
      </c>
      <c r="AO265" s="17">
        <v>0.333806149346072</v>
      </c>
      <c r="AP265" s="17">
        <v>0.33493336861044098</v>
      </c>
      <c r="AQ265" s="17"/>
      <c r="AR265" s="17">
        <v>0.29576132945873002</v>
      </c>
      <c r="AS265" s="17">
        <v>0.32596111999059701</v>
      </c>
      <c r="AT265" s="17">
        <v>0.36075267438078001</v>
      </c>
    </row>
    <row r="266" spans="2:46" x14ac:dyDescent="0.3">
      <c r="B266" t="s">
        <v>203</v>
      </c>
      <c r="C266" s="17">
        <v>0.25859401431142198</v>
      </c>
      <c r="D266" s="17">
        <v>0.24289091267811799</v>
      </c>
      <c r="E266" s="17">
        <v>0.27383350170899701</v>
      </c>
      <c r="F266" s="17"/>
      <c r="G266" s="17">
        <v>0.183683525057102</v>
      </c>
      <c r="H266" s="17">
        <v>0.27728610301804602</v>
      </c>
      <c r="I266" s="17">
        <v>0.22705064359775901</v>
      </c>
      <c r="J266" s="17">
        <v>0.27918050816717199</v>
      </c>
      <c r="K266" s="17">
        <v>0.28661561592114299</v>
      </c>
      <c r="L266" s="17">
        <v>0.28343422109587302</v>
      </c>
      <c r="M266" s="17"/>
      <c r="N266" s="17">
        <v>0.310800123947161</v>
      </c>
      <c r="O266" s="17">
        <v>0.25992483256550603</v>
      </c>
      <c r="P266" s="17">
        <v>0.218820028922941</v>
      </c>
      <c r="Q266" s="17">
        <v>0.23662148288726001</v>
      </c>
      <c r="R266" s="17"/>
      <c r="S266" s="17">
        <v>0.28267345033106001</v>
      </c>
      <c r="T266" s="17">
        <v>0.24283608644704199</v>
      </c>
      <c r="U266" s="17">
        <v>0.21078099731378899</v>
      </c>
      <c r="V266" s="17">
        <v>0.28540047795047202</v>
      </c>
      <c r="W266" s="17">
        <v>0.25792605538303598</v>
      </c>
      <c r="X266" s="17">
        <v>0.24984093176031799</v>
      </c>
      <c r="Y266" s="17">
        <v>0.24554392121152399</v>
      </c>
      <c r="Z266" s="17">
        <v>0.25428407545609899</v>
      </c>
      <c r="AA266" s="17">
        <v>0.24360080044034299</v>
      </c>
      <c r="AB266" s="17">
        <v>0.283473780846005</v>
      </c>
      <c r="AC266" s="17">
        <v>0.20889699938689499</v>
      </c>
      <c r="AD266" s="17">
        <v>0.39397141238148597</v>
      </c>
      <c r="AE266" s="17"/>
      <c r="AF266" s="17">
        <v>0.200598643545018</v>
      </c>
      <c r="AG266" s="17">
        <v>0.29821939025996103</v>
      </c>
      <c r="AH266" s="17">
        <v>0.20428207024348599</v>
      </c>
      <c r="AI266" s="17">
        <v>0.234380549270535</v>
      </c>
      <c r="AJ266" s="17">
        <v>0.29549477771539101</v>
      </c>
      <c r="AK266" s="17"/>
      <c r="AL266" s="17">
        <v>0.299398230619006</v>
      </c>
      <c r="AM266" s="17">
        <v>0.23495697754363501</v>
      </c>
      <c r="AN266" s="17">
        <v>0.27678549622502802</v>
      </c>
      <c r="AO266" s="17">
        <v>0.25312027704574802</v>
      </c>
      <c r="AP266" s="17">
        <v>0.26369973134583002</v>
      </c>
      <c r="AQ266" s="17"/>
      <c r="AR266" s="17">
        <v>0.26942410377637399</v>
      </c>
      <c r="AS266" s="17">
        <v>0.2745432998672</v>
      </c>
      <c r="AT266" s="17">
        <v>0.25194552623015698</v>
      </c>
    </row>
    <row r="267" spans="2:46" x14ac:dyDescent="0.3">
      <c r="B267" t="s">
        <v>204</v>
      </c>
      <c r="C267" s="17">
        <v>0.221525779955557</v>
      </c>
      <c r="D267" s="17">
        <v>0.25133888304978602</v>
      </c>
      <c r="E267" s="17">
        <v>0.19301273661110099</v>
      </c>
      <c r="F267" s="17"/>
      <c r="G267" s="17">
        <v>0.17687287762793499</v>
      </c>
      <c r="H267" s="17">
        <v>0.20819882508429299</v>
      </c>
      <c r="I267" s="17">
        <v>0.184698516365946</v>
      </c>
      <c r="J267" s="17">
        <v>0.22203443943830101</v>
      </c>
      <c r="K267" s="17">
        <v>0.24884324256204299</v>
      </c>
      <c r="L267" s="17">
        <v>0.27334869069561302</v>
      </c>
      <c r="M267" s="17"/>
      <c r="N267" s="17">
        <v>0.273026671089592</v>
      </c>
      <c r="O267" s="17">
        <v>0.261975739198542</v>
      </c>
      <c r="P267" s="17">
        <v>0.18810625172284501</v>
      </c>
      <c r="Q267" s="17">
        <v>0.15416599169209699</v>
      </c>
      <c r="R267" s="17"/>
      <c r="S267" s="17">
        <v>0.27741888131501202</v>
      </c>
      <c r="T267" s="17">
        <v>0.1940611065066</v>
      </c>
      <c r="U267" s="17">
        <v>0.21780130167541401</v>
      </c>
      <c r="V267" s="17">
        <v>0.21903126276410301</v>
      </c>
      <c r="W267" s="17">
        <v>0.276861713920179</v>
      </c>
      <c r="X267" s="17">
        <v>0.16134983360951999</v>
      </c>
      <c r="Y267" s="17">
        <v>0.21280931479524801</v>
      </c>
      <c r="Z267" s="17">
        <v>0.23136326649980801</v>
      </c>
      <c r="AA267" s="17">
        <v>0.178981138415156</v>
      </c>
      <c r="AB267" s="17">
        <v>0.236055920451162</v>
      </c>
      <c r="AC267" s="17">
        <v>0.20906271305812499</v>
      </c>
      <c r="AD267" s="17">
        <v>0.29146967558909798</v>
      </c>
      <c r="AE267" s="17"/>
      <c r="AF267" s="17">
        <v>0.14992126042999901</v>
      </c>
      <c r="AG267" s="17">
        <v>0.22476636006887499</v>
      </c>
      <c r="AH267" s="17">
        <v>0.222187082876179</v>
      </c>
      <c r="AI267" s="17">
        <v>0.29696531778289398</v>
      </c>
      <c r="AJ267" s="17">
        <v>0.22338595454249099</v>
      </c>
      <c r="AK267" s="17"/>
      <c r="AL267" s="17">
        <v>0.189343250678845</v>
      </c>
      <c r="AM267" s="17">
        <v>0.22696072371339701</v>
      </c>
      <c r="AN267" s="17">
        <v>0.23496165972847</v>
      </c>
      <c r="AO267" s="17">
        <v>0.31021379616056299</v>
      </c>
      <c r="AP267" s="17">
        <v>0.19109710500719099</v>
      </c>
      <c r="AQ267" s="17"/>
      <c r="AR267" s="17">
        <v>0.19741429830940199</v>
      </c>
      <c r="AS267" s="17">
        <v>0.23401886068017799</v>
      </c>
      <c r="AT267" s="17">
        <v>0.31638645258738102</v>
      </c>
    </row>
    <row r="268" spans="2:46" x14ac:dyDescent="0.3">
      <c r="B268" t="s">
        <v>205</v>
      </c>
      <c r="C268" s="17">
        <v>0.19363528866351501</v>
      </c>
      <c r="D268" s="17">
        <v>0.190440847735978</v>
      </c>
      <c r="E268" s="17">
        <v>0.19644447187970401</v>
      </c>
      <c r="F268" s="17"/>
      <c r="G268" s="17">
        <v>0.224737136250448</v>
      </c>
      <c r="H268" s="17">
        <v>0.26481601755529599</v>
      </c>
      <c r="I268" s="17">
        <v>0.14161202178156199</v>
      </c>
      <c r="J268" s="17">
        <v>0.17930447620774201</v>
      </c>
      <c r="K268" s="17">
        <v>0.17121908936809199</v>
      </c>
      <c r="L268" s="17">
        <v>0.18417677346952099</v>
      </c>
      <c r="M268" s="17"/>
      <c r="N268" s="17">
        <v>0.27131173971641098</v>
      </c>
      <c r="O268" s="17">
        <v>0.20524956549003201</v>
      </c>
      <c r="P268" s="17">
        <v>0.12234568556444</v>
      </c>
      <c r="Q268" s="17">
        <v>0.16045060272454301</v>
      </c>
      <c r="R268" s="17"/>
      <c r="S268" s="17">
        <v>0.23987914276587</v>
      </c>
      <c r="T268" s="17">
        <v>0.145240295987805</v>
      </c>
      <c r="U268" s="17">
        <v>0.141997815924611</v>
      </c>
      <c r="V268" s="17">
        <v>0.231239367275237</v>
      </c>
      <c r="W268" s="17">
        <v>0.19595153486775799</v>
      </c>
      <c r="X268" s="17">
        <v>0.17761563390108201</v>
      </c>
      <c r="Y268" s="17">
        <v>0.26616752419711598</v>
      </c>
      <c r="Z268" s="17">
        <v>0.17017694979807099</v>
      </c>
      <c r="AA268" s="17">
        <v>0.155615854942872</v>
      </c>
      <c r="AB268" s="17">
        <v>0.18841803337281299</v>
      </c>
      <c r="AC268" s="17">
        <v>0.16969152322419201</v>
      </c>
      <c r="AD268" s="17">
        <v>0.28754068531615401</v>
      </c>
      <c r="AE268" s="17"/>
      <c r="AF268" s="17">
        <v>0.23367236192683899</v>
      </c>
      <c r="AG268" s="17">
        <v>0.24983512289551099</v>
      </c>
      <c r="AH268" s="17">
        <v>0.102755583435252</v>
      </c>
      <c r="AI268" s="17">
        <v>0.17477781309611901</v>
      </c>
      <c r="AJ268" s="17">
        <v>0.20393941488352901</v>
      </c>
      <c r="AK268" s="17"/>
      <c r="AL268" s="17">
        <v>0.19673498835824199</v>
      </c>
      <c r="AM268" s="17">
        <v>0.111301432786031</v>
      </c>
      <c r="AN268" s="17">
        <v>0.263558885264981</v>
      </c>
      <c r="AO268" s="17">
        <v>0.19205955921060899</v>
      </c>
      <c r="AP268" s="17">
        <v>0.28807523333673601</v>
      </c>
      <c r="AQ268" s="17"/>
      <c r="AR268" s="17">
        <v>0.21022729932949599</v>
      </c>
      <c r="AS268" s="17">
        <v>0.18517480630098501</v>
      </c>
      <c r="AT268" s="17">
        <v>0.19254559039444699</v>
      </c>
    </row>
    <row r="269" spans="2:46" x14ac:dyDescent="0.3">
      <c r="B269" t="s">
        <v>105</v>
      </c>
      <c r="C269" s="17">
        <v>4.3575856926528697E-2</v>
      </c>
      <c r="D269" s="17">
        <v>4.28401908135084E-2</v>
      </c>
      <c r="E269" s="17">
        <v>4.4424518455460797E-2</v>
      </c>
      <c r="F269" s="17"/>
      <c r="G269" s="17">
        <v>3.59444056552915E-2</v>
      </c>
      <c r="H269" s="17">
        <v>4.2012380030995999E-2</v>
      </c>
      <c r="I269" s="17">
        <v>5.0185247593447398E-2</v>
      </c>
      <c r="J269" s="17">
        <v>4.3712656222467103E-2</v>
      </c>
      <c r="K269" s="17">
        <v>4.6617593529196498E-2</v>
      </c>
      <c r="L269" s="17">
        <v>4.2385456261424599E-2</v>
      </c>
      <c r="M269" s="17"/>
      <c r="N269" s="17">
        <v>2.6183019239919302E-2</v>
      </c>
      <c r="O269" s="17">
        <v>5.7381583796060398E-2</v>
      </c>
      <c r="P269" s="17">
        <v>2.7135915124093201E-2</v>
      </c>
      <c r="Q269" s="17">
        <v>6.2954763233028496E-2</v>
      </c>
      <c r="R269" s="17"/>
      <c r="S269" s="17">
        <v>4.8372902795163299E-2</v>
      </c>
      <c r="T269" s="17">
        <v>4.95442634415552E-2</v>
      </c>
      <c r="U269" s="17">
        <v>3.1116999177223E-2</v>
      </c>
      <c r="V269" s="17">
        <v>2.1382940222579999E-2</v>
      </c>
      <c r="W269" s="17">
        <v>3.3922658037872998E-2</v>
      </c>
      <c r="X269" s="17">
        <v>2.7723094790847998E-2</v>
      </c>
      <c r="Y269" s="17">
        <v>4.3836765659046699E-2</v>
      </c>
      <c r="Z269" s="17">
        <v>9.5951518482516499E-2</v>
      </c>
      <c r="AA269" s="17">
        <v>4.1020861536340901E-2</v>
      </c>
      <c r="AB269" s="17">
        <v>5.9012676302303203E-2</v>
      </c>
      <c r="AC269" s="17">
        <v>4.4306810665847803E-2</v>
      </c>
      <c r="AD269" s="17">
        <v>5.7048556376984097E-2</v>
      </c>
      <c r="AE269" s="17"/>
      <c r="AF269" s="17">
        <v>7.2184518400788295E-2</v>
      </c>
      <c r="AG269" s="17">
        <v>5.3774566275815901E-2</v>
      </c>
      <c r="AH269" s="17">
        <v>3.9942339005510301E-2</v>
      </c>
      <c r="AI269" s="17">
        <v>2.7427484593178799E-3</v>
      </c>
      <c r="AJ269" s="17">
        <v>4.7237193257452903E-2</v>
      </c>
      <c r="AK269" s="17"/>
      <c r="AL269" s="17">
        <v>3.6960225117601497E-2</v>
      </c>
      <c r="AM269" s="17">
        <v>3.09980354446691E-2</v>
      </c>
      <c r="AN269" s="17">
        <v>6.7468098518038006E-2</v>
      </c>
      <c r="AO269" s="17">
        <v>7.5486274748519204E-3</v>
      </c>
      <c r="AP269" s="17">
        <v>6.0993479307100598E-2</v>
      </c>
      <c r="AQ269" s="17"/>
      <c r="AR269" s="17">
        <v>7.73115597498161E-2</v>
      </c>
      <c r="AS269" s="17">
        <v>1.3322493917004999E-2</v>
      </c>
      <c r="AT269" s="17">
        <v>7.7091986636081203E-3</v>
      </c>
    </row>
    <row r="270" spans="2:46" x14ac:dyDescent="0.3">
      <c r="B270" t="s">
        <v>206</v>
      </c>
      <c r="C270" s="17">
        <v>0.137911159585733</v>
      </c>
      <c r="D270" s="17">
        <v>0.110607244610884</v>
      </c>
      <c r="E270" s="17">
        <v>0.16503255777411499</v>
      </c>
      <c r="F270" s="17"/>
      <c r="G270" s="17">
        <v>0.12342309458741101</v>
      </c>
      <c r="H270" s="17">
        <v>0.119241007115516</v>
      </c>
      <c r="I270" s="17">
        <v>0.176404536163035</v>
      </c>
      <c r="J270" s="17">
        <v>0.17204178302449299</v>
      </c>
      <c r="K270" s="17">
        <v>0.16036616078684901</v>
      </c>
      <c r="L270" s="17">
        <v>8.8519958906990603E-2</v>
      </c>
      <c r="M270" s="17"/>
      <c r="N270" s="17">
        <v>9.1387149950499305E-2</v>
      </c>
      <c r="O270" s="17">
        <v>0.143615361997461</v>
      </c>
      <c r="P270" s="17">
        <v>0.16219183010500801</v>
      </c>
      <c r="Q270" s="17">
        <v>0.16067347265665499</v>
      </c>
      <c r="R270" s="17"/>
      <c r="S270" s="17">
        <v>9.6819683557137201E-2</v>
      </c>
      <c r="T270" s="17">
        <v>0.18434066925011999</v>
      </c>
      <c r="U270" s="17">
        <v>0.13376218206522</v>
      </c>
      <c r="V270" s="17">
        <v>0.12703708738594599</v>
      </c>
      <c r="W270" s="17">
        <v>0.106991436805774</v>
      </c>
      <c r="X270" s="17">
        <v>0.14069260468129899</v>
      </c>
      <c r="Y270" s="17">
        <v>0.12673809386364401</v>
      </c>
      <c r="Z270" s="17">
        <v>0.201907440169487</v>
      </c>
      <c r="AA270" s="17">
        <v>0.14793968264584201</v>
      </c>
      <c r="AB270" s="17">
        <v>0.14880734217612199</v>
      </c>
      <c r="AC270" s="17">
        <v>0.134952280953964</v>
      </c>
      <c r="AD270" s="17">
        <v>0.11710685183642899</v>
      </c>
      <c r="AE270" s="17"/>
      <c r="AF270" s="17">
        <v>0.20082675020639701</v>
      </c>
      <c r="AG270" s="17">
        <v>0.11238960601982</v>
      </c>
      <c r="AH270" s="17">
        <v>9.0824728110199301E-2</v>
      </c>
      <c r="AI270" s="17">
        <v>4.7510082013764901E-2</v>
      </c>
      <c r="AJ270" s="17">
        <v>0.14738930311675599</v>
      </c>
      <c r="AK270" s="17"/>
      <c r="AL270" s="17">
        <v>0.14728509644431301</v>
      </c>
      <c r="AM270" s="17">
        <v>8.73532607229488E-2</v>
      </c>
      <c r="AN270" s="17">
        <v>9.0712957125941407E-2</v>
      </c>
      <c r="AO270" s="17">
        <v>3.88647041286692E-2</v>
      </c>
      <c r="AP270" s="17">
        <v>0.126854493139857</v>
      </c>
      <c r="AQ270" s="17"/>
      <c r="AR270" s="17">
        <v>0.176282571045386</v>
      </c>
      <c r="AS270" s="17">
        <v>8.4088548757366197E-2</v>
      </c>
      <c r="AT270" s="17">
        <v>3.2907488102061198E-2</v>
      </c>
    </row>
    <row r="271" spans="2:46" x14ac:dyDescent="0.3">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row>
    <row r="272" spans="2:46" x14ac:dyDescent="0.3">
      <c r="B272" s="6" t="s">
        <v>208</v>
      </c>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row>
    <row r="273" spans="2:46" x14ac:dyDescent="0.3">
      <c r="B273" s="24" t="s">
        <v>65</v>
      </c>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row>
    <row r="274" spans="2:46" x14ac:dyDescent="0.3">
      <c r="B274" t="s">
        <v>204</v>
      </c>
      <c r="C274" s="17">
        <v>0.50006590922465199</v>
      </c>
      <c r="D274" s="17">
        <v>0.52818416518523803</v>
      </c>
      <c r="E274" s="17">
        <v>0.47107685289024298</v>
      </c>
      <c r="F274" s="17"/>
      <c r="G274" s="17">
        <v>0.41435567652452898</v>
      </c>
      <c r="H274" s="17">
        <v>0.47246577111965998</v>
      </c>
      <c r="I274" s="17">
        <v>0.44917878667758099</v>
      </c>
      <c r="J274" s="17">
        <v>0.52186205367080296</v>
      </c>
      <c r="K274" s="17">
        <v>0.572255910599066</v>
      </c>
      <c r="L274" s="17">
        <v>0.55483352793142504</v>
      </c>
      <c r="M274" s="17"/>
      <c r="N274" s="17">
        <v>0.53144802841427996</v>
      </c>
      <c r="O274" s="17">
        <v>0.56174273007928699</v>
      </c>
      <c r="P274" s="17">
        <v>0.45553254021537798</v>
      </c>
      <c r="Q274" s="17">
        <v>0.43903849959149099</v>
      </c>
      <c r="R274" s="17"/>
      <c r="S274" s="17">
        <v>0.44061840713603401</v>
      </c>
      <c r="T274" s="17">
        <v>0.55789102444570304</v>
      </c>
      <c r="U274" s="17">
        <v>0.46802095279873301</v>
      </c>
      <c r="V274" s="17">
        <v>0.40501095609063498</v>
      </c>
      <c r="W274" s="17">
        <v>0.543010400067931</v>
      </c>
      <c r="X274" s="17">
        <v>0.45302060731906202</v>
      </c>
      <c r="Y274" s="17">
        <v>0.54228879037681399</v>
      </c>
      <c r="Z274" s="17">
        <v>0.48124435094950402</v>
      </c>
      <c r="AA274" s="17">
        <v>0.49304859328012801</v>
      </c>
      <c r="AB274" s="17">
        <v>0.56979353378807995</v>
      </c>
      <c r="AC274" s="17">
        <v>0.51271399813402796</v>
      </c>
      <c r="AD274" s="17">
        <v>0.64770354023457699</v>
      </c>
      <c r="AE274" s="17"/>
      <c r="AF274" s="17">
        <v>0.57518185143688205</v>
      </c>
      <c r="AG274" s="17">
        <v>0.58647486696593398</v>
      </c>
      <c r="AH274" s="17">
        <v>0.41304854913821498</v>
      </c>
      <c r="AI274" s="17">
        <v>0.41650498122337398</v>
      </c>
      <c r="AJ274" s="17">
        <v>0.55817988011445696</v>
      </c>
      <c r="AK274" s="17"/>
      <c r="AL274" s="17">
        <v>0.54862666564354301</v>
      </c>
      <c r="AM274" s="17">
        <v>0.45834393791797601</v>
      </c>
      <c r="AN274" s="17">
        <v>0.54218330864133801</v>
      </c>
      <c r="AO274" s="17">
        <v>0.407346525026335</v>
      </c>
      <c r="AP274" s="17">
        <v>0.64414018918623805</v>
      </c>
      <c r="AQ274" s="17"/>
      <c r="AR274" s="17">
        <v>0.56182660777750104</v>
      </c>
      <c r="AS274" s="17">
        <v>0.52235440427394897</v>
      </c>
      <c r="AT274" s="17">
        <v>0.399989399100663</v>
      </c>
    </row>
    <row r="275" spans="2:46" x14ac:dyDescent="0.3">
      <c r="B275" t="s">
        <v>200</v>
      </c>
      <c r="C275" s="17">
        <v>0.42052106838894598</v>
      </c>
      <c r="D275" s="17">
        <v>0.44963951339707298</v>
      </c>
      <c r="E275" s="17">
        <v>0.39031814557879402</v>
      </c>
      <c r="F275" s="17"/>
      <c r="G275" s="17">
        <v>0.32375246371256999</v>
      </c>
      <c r="H275" s="17">
        <v>0.426063085338582</v>
      </c>
      <c r="I275" s="17">
        <v>0.37786808538567102</v>
      </c>
      <c r="J275" s="17">
        <v>0.414312542615834</v>
      </c>
      <c r="K275" s="17">
        <v>0.44697609988772002</v>
      </c>
      <c r="L275" s="17">
        <v>0.502502218202312</v>
      </c>
      <c r="M275" s="17"/>
      <c r="N275" s="17">
        <v>0.45921478977825603</v>
      </c>
      <c r="O275" s="17">
        <v>0.43964960648465601</v>
      </c>
      <c r="P275" s="17">
        <v>0.38887472468863798</v>
      </c>
      <c r="Q275" s="17">
        <v>0.38823953811583101</v>
      </c>
      <c r="R275" s="17"/>
      <c r="S275" s="17">
        <v>0.35984819332277002</v>
      </c>
      <c r="T275" s="17">
        <v>0.42265982492260901</v>
      </c>
      <c r="U275" s="17">
        <v>0.40925479308725499</v>
      </c>
      <c r="V275" s="17">
        <v>0.43274388623865401</v>
      </c>
      <c r="W275" s="17">
        <v>0.43922701351527399</v>
      </c>
      <c r="X275" s="17">
        <v>0.43783029384161298</v>
      </c>
      <c r="Y275" s="17">
        <v>0.45788481762683197</v>
      </c>
      <c r="Z275" s="17">
        <v>0.39330361063319502</v>
      </c>
      <c r="AA275" s="17">
        <v>0.379991385295259</v>
      </c>
      <c r="AB275" s="17">
        <v>0.46817863706721302</v>
      </c>
      <c r="AC275" s="17">
        <v>0.433433386281116</v>
      </c>
      <c r="AD275" s="17">
        <v>0.513333682764604</v>
      </c>
      <c r="AE275" s="17"/>
      <c r="AF275" s="17">
        <v>0.44812591953493502</v>
      </c>
      <c r="AG275" s="17">
        <v>0.46988247591801402</v>
      </c>
      <c r="AH275" s="17">
        <v>0.344799834763867</v>
      </c>
      <c r="AI275" s="17">
        <v>0.44021250509241899</v>
      </c>
      <c r="AJ275" s="17">
        <v>0.50504737418522205</v>
      </c>
      <c r="AK275" s="17"/>
      <c r="AL275" s="17">
        <v>0.47868246036872503</v>
      </c>
      <c r="AM275" s="17">
        <v>0.38139790641999399</v>
      </c>
      <c r="AN275" s="17">
        <v>0.44637500716046302</v>
      </c>
      <c r="AO275" s="17">
        <v>0.46262295953041399</v>
      </c>
      <c r="AP275" s="17">
        <v>0.48541459203104798</v>
      </c>
      <c r="AQ275" s="17"/>
      <c r="AR275" s="17">
        <v>0.432493982659992</v>
      </c>
      <c r="AS275" s="17">
        <v>0.41833831942599498</v>
      </c>
      <c r="AT275" s="17">
        <v>0.46910745647413798</v>
      </c>
    </row>
    <row r="276" spans="2:46" x14ac:dyDescent="0.3">
      <c r="B276" t="s">
        <v>196</v>
      </c>
      <c r="C276" s="17">
        <v>0.19245645118295701</v>
      </c>
      <c r="D276" s="17">
        <v>0.22407255126984901</v>
      </c>
      <c r="E276" s="17">
        <v>0.16109833242753599</v>
      </c>
      <c r="F276" s="17"/>
      <c r="G276" s="17">
        <v>0.17454917230692299</v>
      </c>
      <c r="H276" s="17">
        <v>0.24957807368690499</v>
      </c>
      <c r="I276" s="17">
        <v>0.14911505649792201</v>
      </c>
      <c r="J276" s="17">
        <v>0.162548945212944</v>
      </c>
      <c r="K276" s="17">
        <v>0.16259748440556199</v>
      </c>
      <c r="L276" s="17">
        <v>0.23765714085540601</v>
      </c>
      <c r="M276" s="17"/>
      <c r="N276" s="17">
        <v>0.253400401163629</v>
      </c>
      <c r="O276" s="17">
        <v>0.202365311244802</v>
      </c>
      <c r="P276" s="17">
        <v>0.164354901127472</v>
      </c>
      <c r="Q276" s="17">
        <v>0.13992479518696199</v>
      </c>
      <c r="R276" s="17"/>
      <c r="S276" s="17">
        <v>0.231569963097642</v>
      </c>
      <c r="T276" s="17">
        <v>0.176047554701002</v>
      </c>
      <c r="U276" s="17">
        <v>0.17272730506672801</v>
      </c>
      <c r="V276" s="17">
        <v>0.20674568161816501</v>
      </c>
      <c r="W276" s="17">
        <v>0.19980686682773399</v>
      </c>
      <c r="X276" s="17">
        <v>0.18347671710187399</v>
      </c>
      <c r="Y276" s="17">
        <v>0.20040838793908899</v>
      </c>
      <c r="Z276" s="17">
        <v>0.14497862208403001</v>
      </c>
      <c r="AA276" s="17">
        <v>0.16249819783831901</v>
      </c>
      <c r="AB276" s="17">
        <v>0.200700312479271</v>
      </c>
      <c r="AC276" s="17">
        <v>0.17598490018555599</v>
      </c>
      <c r="AD276" s="17">
        <v>0.25482999443726501</v>
      </c>
      <c r="AE276" s="17"/>
      <c r="AF276" s="17">
        <v>0.145805118905251</v>
      </c>
      <c r="AG276" s="17">
        <v>0.194067736831913</v>
      </c>
      <c r="AH276" s="17">
        <v>0.170435140415438</v>
      </c>
      <c r="AI276" s="17">
        <v>0.32155045501414897</v>
      </c>
      <c r="AJ276" s="17">
        <v>0.16349186976682201</v>
      </c>
      <c r="AK276" s="17"/>
      <c r="AL276" s="17">
        <v>0.19561368804300899</v>
      </c>
      <c r="AM276" s="17">
        <v>0.17117619739343001</v>
      </c>
      <c r="AN276" s="17">
        <v>0.219728856531898</v>
      </c>
      <c r="AO276" s="17">
        <v>0.35403948307335198</v>
      </c>
      <c r="AP276" s="17">
        <v>0.120195642734011</v>
      </c>
      <c r="AQ276" s="17"/>
      <c r="AR276" s="17">
        <v>0.13391878722881001</v>
      </c>
      <c r="AS276" s="17">
        <v>0.21059432967645</v>
      </c>
      <c r="AT276" s="17">
        <v>0.36237586335668998</v>
      </c>
    </row>
    <row r="277" spans="2:46" x14ac:dyDescent="0.3">
      <c r="B277" t="s">
        <v>198</v>
      </c>
      <c r="C277" s="17">
        <v>0.18015712202339701</v>
      </c>
      <c r="D277" s="17">
        <v>0.1930159339617</v>
      </c>
      <c r="E277" s="17">
        <v>0.16622527565539499</v>
      </c>
      <c r="F277" s="17"/>
      <c r="G277" s="17">
        <v>0.17956901857735699</v>
      </c>
      <c r="H277" s="17">
        <v>0.240153895289929</v>
      </c>
      <c r="I277" s="17">
        <v>0.15464284309569301</v>
      </c>
      <c r="J277" s="17">
        <v>0.128813540536311</v>
      </c>
      <c r="K277" s="17">
        <v>0.160695128469999</v>
      </c>
      <c r="L277" s="17">
        <v>0.207386558540816</v>
      </c>
      <c r="M277" s="17"/>
      <c r="N277" s="17">
        <v>0.23052001089291499</v>
      </c>
      <c r="O277" s="17">
        <v>0.192456044806191</v>
      </c>
      <c r="P277" s="17">
        <v>0.138378568825857</v>
      </c>
      <c r="Q277" s="17">
        <v>0.15008910125547301</v>
      </c>
      <c r="R277" s="17"/>
      <c r="S277" s="17">
        <v>0.22864411188341599</v>
      </c>
      <c r="T277" s="17">
        <v>0.187890249579207</v>
      </c>
      <c r="U277" s="17">
        <v>0.17926133526354901</v>
      </c>
      <c r="V277" s="17">
        <v>0.20542588252385299</v>
      </c>
      <c r="W277" s="17">
        <v>0.153461035794656</v>
      </c>
      <c r="X277" s="17">
        <v>0.19028085537765699</v>
      </c>
      <c r="Y277" s="17">
        <v>0.15605907925588</v>
      </c>
      <c r="Z277" s="17">
        <v>0.238717155550384</v>
      </c>
      <c r="AA277" s="17">
        <v>0.12155875423736701</v>
      </c>
      <c r="AB277" s="17">
        <v>0.16313720626321901</v>
      </c>
      <c r="AC277" s="17">
        <v>0.17793597246054901</v>
      </c>
      <c r="AD277" s="17">
        <v>0.134513991954225</v>
      </c>
      <c r="AE277" s="17"/>
      <c r="AF277" s="17">
        <v>0.16592628656962699</v>
      </c>
      <c r="AG277" s="17">
        <v>0.209172053146225</v>
      </c>
      <c r="AH277" s="17">
        <v>0.14445995187305</v>
      </c>
      <c r="AI277" s="17">
        <v>0.27408971593387399</v>
      </c>
      <c r="AJ277" s="17">
        <v>0.17781122703295099</v>
      </c>
      <c r="AK277" s="17"/>
      <c r="AL277" s="17">
        <v>0.16529658117096399</v>
      </c>
      <c r="AM277" s="17">
        <v>0.154662341154327</v>
      </c>
      <c r="AN277" s="17">
        <v>0.21289295131882999</v>
      </c>
      <c r="AO277" s="17">
        <v>0.31013973015907098</v>
      </c>
      <c r="AP277" s="17">
        <v>0.16058857782720401</v>
      </c>
      <c r="AQ277" s="17"/>
      <c r="AR277" s="17">
        <v>0.135422087695241</v>
      </c>
      <c r="AS277" s="17">
        <v>0.19317312910195</v>
      </c>
      <c r="AT277" s="17">
        <v>0.32315411049049397</v>
      </c>
    </row>
    <row r="278" spans="2:46" x14ac:dyDescent="0.3">
      <c r="B278" t="s">
        <v>191</v>
      </c>
      <c r="C278" s="17">
        <v>0.159861287426177</v>
      </c>
      <c r="D278" s="17">
        <v>0.18950478289957601</v>
      </c>
      <c r="E278" s="17">
        <v>0.13033669084864499</v>
      </c>
      <c r="F278" s="17"/>
      <c r="G278" s="17">
        <v>0.19011902460069999</v>
      </c>
      <c r="H278" s="17">
        <v>0.20180384298982501</v>
      </c>
      <c r="I278" s="17">
        <v>0.128828921230496</v>
      </c>
      <c r="J278" s="17">
        <v>0.150004098613744</v>
      </c>
      <c r="K278" s="17">
        <v>0.11531286244585</v>
      </c>
      <c r="L278" s="17">
        <v>0.16886566564839001</v>
      </c>
      <c r="M278" s="17"/>
      <c r="N278" s="17">
        <v>0.22348895531194499</v>
      </c>
      <c r="O278" s="17">
        <v>0.16191391383238199</v>
      </c>
      <c r="P278" s="17">
        <v>0.13270348629543199</v>
      </c>
      <c r="Q278" s="17">
        <v>0.11325555087059699</v>
      </c>
      <c r="R278" s="17"/>
      <c r="S278" s="17">
        <v>0.22330324197636001</v>
      </c>
      <c r="T278" s="17">
        <v>0.14192068698687099</v>
      </c>
      <c r="U278" s="17">
        <v>0.15370726050198899</v>
      </c>
      <c r="V278" s="17">
        <v>0.180924210066854</v>
      </c>
      <c r="W278" s="17">
        <v>0.167696603535095</v>
      </c>
      <c r="X278" s="17">
        <v>0.13728021346479599</v>
      </c>
      <c r="Y278" s="17">
        <v>0.15517190696723901</v>
      </c>
      <c r="Z278" s="17">
        <v>0.163129758032315</v>
      </c>
      <c r="AA278" s="17">
        <v>0.130208474361099</v>
      </c>
      <c r="AB278" s="17">
        <v>0.12745948375836</v>
      </c>
      <c r="AC278" s="17">
        <v>0.124867111037923</v>
      </c>
      <c r="AD278" s="17">
        <v>0.21652803981006</v>
      </c>
      <c r="AE278" s="17"/>
      <c r="AF278" s="17">
        <v>0.15301305386740099</v>
      </c>
      <c r="AG278" s="17">
        <v>0.17737248045947199</v>
      </c>
      <c r="AH278" s="17">
        <v>0.121317010867994</v>
      </c>
      <c r="AI278" s="17">
        <v>0.25874070907094998</v>
      </c>
      <c r="AJ278" s="17">
        <v>0.166120534958906</v>
      </c>
      <c r="AK278" s="17"/>
      <c r="AL278" s="17">
        <v>0.15826462402869099</v>
      </c>
      <c r="AM278" s="17">
        <v>0.12084623586641</v>
      </c>
      <c r="AN278" s="17">
        <v>0.20756897714151901</v>
      </c>
      <c r="AO278" s="17">
        <v>0.26442633433842699</v>
      </c>
      <c r="AP278" s="17">
        <v>0.17170940985956801</v>
      </c>
      <c r="AQ278" s="17"/>
      <c r="AR278" s="17">
        <v>0.12455458217632701</v>
      </c>
      <c r="AS278" s="17">
        <v>0.17672958683683301</v>
      </c>
      <c r="AT278" s="17">
        <v>0.27745760457260399</v>
      </c>
    </row>
    <row r="279" spans="2:46" x14ac:dyDescent="0.3">
      <c r="B279" t="s">
        <v>194</v>
      </c>
      <c r="C279" s="17">
        <v>0.14227214543167399</v>
      </c>
      <c r="D279" s="17">
        <v>0.17005774691043701</v>
      </c>
      <c r="E279" s="17">
        <v>0.115508309977503</v>
      </c>
      <c r="F279" s="17"/>
      <c r="G279" s="17">
        <v>0.10045684478805</v>
      </c>
      <c r="H279" s="17">
        <v>0.18821827566917901</v>
      </c>
      <c r="I279" s="17">
        <v>0.10823969856763099</v>
      </c>
      <c r="J279" s="17">
        <v>0.106312752324676</v>
      </c>
      <c r="K279" s="17">
        <v>0.13370679075552599</v>
      </c>
      <c r="L279" s="17">
        <v>0.19549854315517501</v>
      </c>
      <c r="M279" s="17"/>
      <c r="N279" s="17">
        <v>0.191059170686709</v>
      </c>
      <c r="O279" s="17">
        <v>0.15158931056678601</v>
      </c>
      <c r="P279" s="17">
        <v>0.116729642493927</v>
      </c>
      <c r="Q279" s="17">
        <v>0.10228107670709601</v>
      </c>
      <c r="R279" s="17"/>
      <c r="S279" s="17">
        <v>0.18705905018746599</v>
      </c>
      <c r="T279" s="17">
        <v>0.101001681823634</v>
      </c>
      <c r="U279" s="17">
        <v>0.14399399255067699</v>
      </c>
      <c r="V279" s="17">
        <v>0.18594824135845101</v>
      </c>
      <c r="W279" s="17">
        <v>0.15600883841310401</v>
      </c>
      <c r="X279" s="17">
        <v>0.12668550053474101</v>
      </c>
      <c r="Y279" s="17">
        <v>9.1791689418733405E-2</v>
      </c>
      <c r="Z279" s="17">
        <v>0.19789244395226899</v>
      </c>
      <c r="AA279" s="17">
        <v>0.12938135600897099</v>
      </c>
      <c r="AB279" s="17">
        <v>0.11079926801578099</v>
      </c>
      <c r="AC279" s="17">
        <v>0.159281109533492</v>
      </c>
      <c r="AD279" s="17">
        <v>0.16474479299162501</v>
      </c>
      <c r="AE279" s="17"/>
      <c r="AF279" s="17">
        <v>6.0875276355746098E-2</v>
      </c>
      <c r="AG279" s="17">
        <v>0.139708906323504</v>
      </c>
      <c r="AH279" s="17">
        <v>0.125130229957163</v>
      </c>
      <c r="AI279" s="17">
        <v>0.28444455241113498</v>
      </c>
      <c r="AJ279" s="17">
        <v>0.13218144071086599</v>
      </c>
      <c r="AK279" s="17"/>
      <c r="AL279" s="17">
        <v>0.12591382061565901</v>
      </c>
      <c r="AM279" s="17">
        <v>0.12614665884589801</v>
      </c>
      <c r="AN279" s="17">
        <v>0.15361142734678199</v>
      </c>
      <c r="AO279" s="17">
        <v>0.30335354144077398</v>
      </c>
      <c r="AP279" s="17">
        <v>9.3235248762171805E-2</v>
      </c>
      <c r="AQ279" s="17"/>
      <c r="AR279" s="17">
        <v>8.2490319792595898E-2</v>
      </c>
      <c r="AS279" s="17">
        <v>0.15778009361291401</v>
      </c>
      <c r="AT279" s="17">
        <v>0.30187072174236301</v>
      </c>
    </row>
    <row r="280" spans="2:46" x14ac:dyDescent="0.3">
      <c r="B280" t="s">
        <v>205</v>
      </c>
      <c r="C280" s="17">
        <v>0.12897934531337399</v>
      </c>
      <c r="D280" s="17">
        <v>0.14622289966442001</v>
      </c>
      <c r="E280" s="17">
        <v>0.11249024907458</v>
      </c>
      <c r="F280" s="17"/>
      <c r="G280" s="17">
        <v>9.0448908222164504E-2</v>
      </c>
      <c r="H280" s="17">
        <v>0.143548645871313</v>
      </c>
      <c r="I280" s="17">
        <v>0.11898850451998901</v>
      </c>
      <c r="J280" s="17">
        <v>0.10966367047804999</v>
      </c>
      <c r="K280" s="17">
        <v>0.18091101985417901</v>
      </c>
      <c r="L280" s="17">
        <v>0.13173224435268799</v>
      </c>
      <c r="M280" s="17"/>
      <c r="N280" s="17">
        <v>0.140094490947166</v>
      </c>
      <c r="O280" s="17">
        <v>0.105886388670658</v>
      </c>
      <c r="P280" s="17">
        <v>0.151330270258455</v>
      </c>
      <c r="Q280" s="17">
        <v>0.122874275182045</v>
      </c>
      <c r="R280" s="17"/>
      <c r="S280" s="17">
        <v>0.12540254082529301</v>
      </c>
      <c r="T280" s="17">
        <v>9.0482029731419805E-2</v>
      </c>
      <c r="U280" s="17">
        <v>0.139725233661042</v>
      </c>
      <c r="V280" s="17">
        <v>0.16541228789506299</v>
      </c>
      <c r="W280" s="17">
        <v>0.15449632853178999</v>
      </c>
      <c r="X280" s="17">
        <v>0.10365614797825</v>
      </c>
      <c r="Y280" s="17">
        <v>0.10884847123734499</v>
      </c>
      <c r="Z280" s="17">
        <v>0.28696464396083798</v>
      </c>
      <c r="AA280" s="17">
        <v>0.118627296579848</v>
      </c>
      <c r="AB280" s="17">
        <v>0.120734188465453</v>
      </c>
      <c r="AC280" s="17">
        <v>0.122738402876141</v>
      </c>
      <c r="AD280" s="17">
        <v>0.10780839492019199</v>
      </c>
      <c r="AE280" s="17"/>
      <c r="AF280" s="17">
        <v>7.6248077734004105E-2</v>
      </c>
      <c r="AG280" s="17">
        <v>0.10777820891372</v>
      </c>
      <c r="AH280" s="17">
        <v>0.25597933068488699</v>
      </c>
      <c r="AI280" s="17">
        <v>0.16190134394040301</v>
      </c>
      <c r="AJ280" s="17">
        <v>0.10328060728083301</v>
      </c>
      <c r="AK280" s="17"/>
      <c r="AL280" s="17">
        <v>8.1294205487305704E-2</v>
      </c>
      <c r="AM280" s="17">
        <v>0.225162701118271</v>
      </c>
      <c r="AN280" s="17">
        <v>9.2736340226866901E-2</v>
      </c>
      <c r="AO280" s="17">
        <v>0.148329044956238</v>
      </c>
      <c r="AP280" s="17">
        <v>5.0459078253606397E-2</v>
      </c>
      <c r="AQ280" s="17"/>
      <c r="AR280" s="17">
        <v>8.5119259738344305E-2</v>
      </c>
      <c r="AS280" s="17">
        <v>0.17604244599972499</v>
      </c>
      <c r="AT280" s="17">
        <v>0.166959822898573</v>
      </c>
    </row>
    <row r="281" spans="2:46" x14ac:dyDescent="0.3">
      <c r="B281" t="s">
        <v>203</v>
      </c>
      <c r="C281" s="17">
        <v>0.10082472365716701</v>
      </c>
      <c r="D281" s="17">
        <v>0.12506248158199901</v>
      </c>
      <c r="E281" s="17">
        <v>7.7409396179716303E-2</v>
      </c>
      <c r="F281" s="17"/>
      <c r="G281" s="17">
        <v>9.9789779062010697E-2</v>
      </c>
      <c r="H281" s="17">
        <v>0.17686459390777701</v>
      </c>
      <c r="I281" s="17">
        <v>0.10183449760652399</v>
      </c>
      <c r="J281" s="17">
        <v>5.3362191948894799E-2</v>
      </c>
      <c r="K281" s="17">
        <v>8.9573739967005295E-2</v>
      </c>
      <c r="L281" s="17">
        <v>8.5009060139528497E-2</v>
      </c>
      <c r="M281" s="17"/>
      <c r="N281" s="17">
        <v>0.14221332586327701</v>
      </c>
      <c r="O281" s="17">
        <v>8.33267271737929E-2</v>
      </c>
      <c r="P281" s="17">
        <v>8.93676868217336E-2</v>
      </c>
      <c r="Q281" s="17">
        <v>8.5650867005175907E-2</v>
      </c>
      <c r="R281" s="17"/>
      <c r="S281" s="17">
        <v>0.12403671825964201</v>
      </c>
      <c r="T281" s="17">
        <v>6.7909124847454094E-2</v>
      </c>
      <c r="U281" s="17">
        <v>9.1400648040722093E-2</v>
      </c>
      <c r="V281" s="17">
        <v>0.131348501251878</v>
      </c>
      <c r="W281" s="17">
        <v>0.105421088449073</v>
      </c>
      <c r="X281" s="17">
        <v>0.11542894455575101</v>
      </c>
      <c r="Y281" s="17">
        <v>0.110838569815267</v>
      </c>
      <c r="Z281" s="17">
        <v>0.12873022536728601</v>
      </c>
      <c r="AA281" s="17">
        <v>8.7162110494605496E-2</v>
      </c>
      <c r="AB281" s="17">
        <v>8.6816963368100603E-2</v>
      </c>
      <c r="AC281" s="17">
        <v>7.3447578725231402E-2</v>
      </c>
      <c r="AD281" s="17">
        <v>8.7840738243250699E-2</v>
      </c>
      <c r="AE281" s="17"/>
      <c r="AF281" s="17">
        <v>4.7703527765168098E-2</v>
      </c>
      <c r="AG281" s="17">
        <v>0.100059032224116</v>
      </c>
      <c r="AH281" s="17">
        <v>0.135654750773611</v>
      </c>
      <c r="AI281" s="17">
        <v>0.17080252065241</v>
      </c>
      <c r="AJ281" s="17">
        <v>4.9743641173866801E-2</v>
      </c>
      <c r="AK281" s="17"/>
      <c r="AL281" s="17">
        <v>4.0918219536407903E-2</v>
      </c>
      <c r="AM281" s="17">
        <v>0.119174237793902</v>
      </c>
      <c r="AN281" s="17">
        <v>0.123741962848693</v>
      </c>
      <c r="AO281" s="17">
        <v>0.17100590202388499</v>
      </c>
      <c r="AP281" s="17">
        <v>7.0618928145685794E-2</v>
      </c>
      <c r="AQ281" s="17"/>
      <c r="AR281" s="17">
        <v>5.94685036993109E-2</v>
      </c>
      <c r="AS281" s="17">
        <v>0.13675485664777701</v>
      </c>
      <c r="AT281" s="17">
        <v>0.166789103895958</v>
      </c>
    </row>
    <row r="282" spans="2:46" x14ac:dyDescent="0.3">
      <c r="B282" t="s">
        <v>193</v>
      </c>
      <c r="C282" s="17">
        <v>8.6953217897775603E-2</v>
      </c>
      <c r="D282" s="17">
        <v>0.105267259943712</v>
      </c>
      <c r="E282" s="17">
        <v>6.9292463875155197E-2</v>
      </c>
      <c r="F282" s="17"/>
      <c r="G282" s="17">
        <v>0.113726771113867</v>
      </c>
      <c r="H282" s="17">
        <v>0.18804295084294001</v>
      </c>
      <c r="I282" s="17">
        <v>6.69461953155817E-2</v>
      </c>
      <c r="J282" s="17">
        <v>5.2600968349633501E-2</v>
      </c>
      <c r="K282" s="17">
        <v>4.5053597522155202E-2</v>
      </c>
      <c r="L282" s="17">
        <v>5.9329536299529598E-2</v>
      </c>
      <c r="M282" s="17"/>
      <c r="N282" s="17">
        <v>0.13747576186570701</v>
      </c>
      <c r="O282" s="17">
        <v>6.8636233384511802E-2</v>
      </c>
      <c r="P282" s="17">
        <v>7.4679532880296107E-2</v>
      </c>
      <c r="Q282" s="17">
        <v>6.3337415198283398E-2</v>
      </c>
      <c r="R282" s="17"/>
      <c r="S282" s="17">
        <v>0.14243886989766899</v>
      </c>
      <c r="T282" s="17">
        <v>4.2196361190065701E-2</v>
      </c>
      <c r="U282" s="17">
        <v>8.3726089755527297E-2</v>
      </c>
      <c r="V282" s="17">
        <v>0.120166092699069</v>
      </c>
      <c r="W282" s="17">
        <v>0.13466347136685999</v>
      </c>
      <c r="X282" s="17">
        <v>6.9003168120984698E-2</v>
      </c>
      <c r="Y282" s="17">
        <v>5.0597122026366501E-2</v>
      </c>
      <c r="Z282" s="17">
        <v>9.7936270305409898E-2</v>
      </c>
      <c r="AA282" s="17">
        <v>9.3259183585724201E-2</v>
      </c>
      <c r="AB282" s="17">
        <v>4.5398594862433098E-2</v>
      </c>
      <c r="AC282" s="17">
        <v>6.0464062535773001E-2</v>
      </c>
      <c r="AD282" s="17">
        <v>0.101003550167319</v>
      </c>
      <c r="AE282" s="17"/>
      <c r="AF282" s="17">
        <v>4.7633259736101802E-2</v>
      </c>
      <c r="AG282" s="17">
        <v>0.10042366636229801</v>
      </c>
      <c r="AH282" s="17">
        <v>7.1853783662907594E-2</v>
      </c>
      <c r="AI282" s="17">
        <v>0.164894688041575</v>
      </c>
      <c r="AJ282" s="17">
        <v>4.3942423339318401E-2</v>
      </c>
      <c r="AK282" s="17"/>
      <c r="AL282" s="17">
        <v>4.5844644467730497E-2</v>
      </c>
      <c r="AM282" s="17">
        <v>7.5011331533739706E-2</v>
      </c>
      <c r="AN282" s="17">
        <v>0.12763141359014399</v>
      </c>
      <c r="AO282" s="17">
        <v>0.174595452228544</v>
      </c>
      <c r="AP282" s="17">
        <v>7.0079757465914994E-2</v>
      </c>
      <c r="AQ282" s="17"/>
      <c r="AR282" s="17">
        <v>4.9030704212228098E-2</v>
      </c>
      <c r="AS282" s="17">
        <v>8.8928221752503006E-2</v>
      </c>
      <c r="AT282" s="17">
        <v>0.17967737930348199</v>
      </c>
    </row>
    <row r="283" spans="2:46" x14ac:dyDescent="0.3">
      <c r="B283" t="s">
        <v>199</v>
      </c>
      <c r="C283" s="17">
        <v>8.3338872504778894E-2</v>
      </c>
      <c r="D283" s="17">
        <v>0.11571709890802299</v>
      </c>
      <c r="E283" s="17">
        <v>5.1907398473421899E-2</v>
      </c>
      <c r="F283" s="17"/>
      <c r="G283" s="17">
        <v>8.0343313013541806E-2</v>
      </c>
      <c r="H283" s="17">
        <v>0.125487094153413</v>
      </c>
      <c r="I283" s="17">
        <v>8.2983110092928497E-2</v>
      </c>
      <c r="J283" s="17">
        <v>7.3005792011258397E-2</v>
      </c>
      <c r="K283" s="17">
        <v>5.3810139686994003E-2</v>
      </c>
      <c r="L283" s="17">
        <v>7.9604164832982605E-2</v>
      </c>
      <c r="M283" s="17"/>
      <c r="N283" s="17">
        <v>0.127615458191668</v>
      </c>
      <c r="O283" s="17">
        <v>6.8275141746761595E-2</v>
      </c>
      <c r="P283" s="17">
        <v>7.3644100835512996E-2</v>
      </c>
      <c r="Q283" s="17">
        <v>6.0769148220904699E-2</v>
      </c>
      <c r="R283" s="17"/>
      <c r="S283" s="17">
        <v>0.117577805053731</v>
      </c>
      <c r="T283" s="17">
        <v>2.9808663054353399E-2</v>
      </c>
      <c r="U283" s="17">
        <v>8.9898150761524201E-2</v>
      </c>
      <c r="V283" s="17">
        <v>0.112906338065416</v>
      </c>
      <c r="W283" s="17">
        <v>0.10257917148495301</v>
      </c>
      <c r="X283" s="17">
        <v>0.104219589282186</v>
      </c>
      <c r="Y283" s="17">
        <v>5.0245100918460898E-2</v>
      </c>
      <c r="Z283" s="17">
        <v>9.2667470406649494E-2</v>
      </c>
      <c r="AA283" s="17">
        <v>8.5925532768731799E-2</v>
      </c>
      <c r="AB283" s="17">
        <v>5.3672578613215803E-2</v>
      </c>
      <c r="AC283" s="17">
        <v>6.7977935995099506E-2</v>
      </c>
      <c r="AD283" s="17">
        <v>0.122441979443339</v>
      </c>
      <c r="AE283" s="17"/>
      <c r="AF283" s="17">
        <v>5.4248363251457501E-2</v>
      </c>
      <c r="AG283" s="17">
        <v>7.6214564717477007E-2</v>
      </c>
      <c r="AH283" s="17">
        <v>7.1067138419627293E-2</v>
      </c>
      <c r="AI283" s="17">
        <v>0.18031554316033099</v>
      </c>
      <c r="AJ283" s="17">
        <v>4.8263408016793297E-2</v>
      </c>
      <c r="AK283" s="17"/>
      <c r="AL283" s="17">
        <v>4.2655330937307397E-2</v>
      </c>
      <c r="AM283" s="17">
        <v>8.1858088836996606E-2</v>
      </c>
      <c r="AN283" s="17">
        <v>8.6002914635710401E-2</v>
      </c>
      <c r="AO283" s="17">
        <v>0.207087764346473</v>
      </c>
      <c r="AP283" s="17">
        <v>7.1528047895148605E-2</v>
      </c>
      <c r="AQ283" s="17"/>
      <c r="AR283" s="17">
        <v>3.7736327091419802E-2</v>
      </c>
      <c r="AS283" s="17">
        <v>9.4584228860830802E-2</v>
      </c>
      <c r="AT283" s="17">
        <v>0.19392325578823699</v>
      </c>
    </row>
    <row r="284" spans="2:46" x14ac:dyDescent="0.3">
      <c r="B284" t="s">
        <v>197</v>
      </c>
      <c r="C284" s="17">
        <v>8.3255051143845502E-2</v>
      </c>
      <c r="D284" s="17">
        <v>0.109684645979782</v>
      </c>
      <c r="E284" s="17">
        <v>5.7643313848967301E-2</v>
      </c>
      <c r="F284" s="17"/>
      <c r="G284" s="17">
        <v>9.0770174058972294E-2</v>
      </c>
      <c r="H284" s="17">
        <v>0.13419300212753399</v>
      </c>
      <c r="I284" s="17">
        <v>6.5368795741341398E-2</v>
      </c>
      <c r="J284" s="17">
        <v>6.7483940351840105E-2</v>
      </c>
      <c r="K284" s="17">
        <v>5.4087188988342999E-2</v>
      </c>
      <c r="L284" s="17">
        <v>8.3843163278505203E-2</v>
      </c>
      <c r="M284" s="17"/>
      <c r="N284" s="17">
        <v>0.123728764221528</v>
      </c>
      <c r="O284" s="17">
        <v>7.3473488968926304E-2</v>
      </c>
      <c r="P284" s="17">
        <v>6.8706004663125694E-2</v>
      </c>
      <c r="Q284" s="17">
        <v>6.0008745094394897E-2</v>
      </c>
      <c r="R284" s="17"/>
      <c r="S284" s="17">
        <v>0.14017995770618799</v>
      </c>
      <c r="T284" s="17">
        <v>4.6089505643355899E-2</v>
      </c>
      <c r="U284" s="17">
        <v>6.7211201364059794E-2</v>
      </c>
      <c r="V284" s="17">
        <v>0.12775014557568101</v>
      </c>
      <c r="W284" s="17">
        <v>0.11612908954927199</v>
      </c>
      <c r="X284" s="17">
        <v>6.1022703412266503E-2</v>
      </c>
      <c r="Y284" s="17">
        <v>7.4880033857637904E-2</v>
      </c>
      <c r="Z284" s="17">
        <v>6.4131721921233897E-2</v>
      </c>
      <c r="AA284" s="17">
        <v>5.7678498154969199E-2</v>
      </c>
      <c r="AB284" s="17">
        <v>5.8428037678238599E-2</v>
      </c>
      <c r="AC284" s="17">
        <v>5.9101839899903703E-2</v>
      </c>
      <c r="AD284" s="17">
        <v>0.13375466005220599</v>
      </c>
      <c r="AE284" s="17"/>
      <c r="AF284" s="17">
        <v>3.93903627622419E-2</v>
      </c>
      <c r="AG284" s="17">
        <v>7.8933158938710807E-2</v>
      </c>
      <c r="AH284" s="17">
        <v>8.1239656472362004E-2</v>
      </c>
      <c r="AI284" s="17">
        <v>0.16679176920376301</v>
      </c>
      <c r="AJ284" s="17">
        <v>7.6762306442088896E-2</v>
      </c>
      <c r="AK284" s="17"/>
      <c r="AL284" s="17">
        <v>5.0269534371382402E-2</v>
      </c>
      <c r="AM284" s="17">
        <v>8.6326155564168006E-2</v>
      </c>
      <c r="AN284" s="17">
        <v>0.103662847064215</v>
      </c>
      <c r="AO284" s="17">
        <v>0.16954654773080699</v>
      </c>
      <c r="AP284" s="17">
        <v>4.5609263636459597E-2</v>
      </c>
      <c r="AQ284" s="17"/>
      <c r="AR284" s="17">
        <v>4.7639569807967699E-2</v>
      </c>
      <c r="AS284" s="17">
        <v>8.0566290000893298E-2</v>
      </c>
      <c r="AT284" s="17">
        <v>0.192403458958123</v>
      </c>
    </row>
    <row r="285" spans="2:46" x14ac:dyDescent="0.3">
      <c r="B285" t="s">
        <v>192</v>
      </c>
      <c r="C285" s="17">
        <v>8.1463999643383897E-2</v>
      </c>
      <c r="D285" s="17">
        <v>8.9522436347541007E-2</v>
      </c>
      <c r="E285" s="17">
        <v>7.3820822110997705E-2</v>
      </c>
      <c r="F285" s="17"/>
      <c r="G285" s="17">
        <v>7.1802958000383998E-2</v>
      </c>
      <c r="H285" s="17">
        <v>0.161385181762951</v>
      </c>
      <c r="I285" s="17">
        <v>6.9617340312449094E-2</v>
      </c>
      <c r="J285" s="17">
        <v>4.3632637658112802E-2</v>
      </c>
      <c r="K285" s="17">
        <v>6.8177303772358394E-2</v>
      </c>
      <c r="L285" s="17">
        <v>7.2258939345562698E-2</v>
      </c>
      <c r="M285" s="17"/>
      <c r="N285" s="17">
        <v>0.10845013825045401</v>
      </c>
      <c r="O285" s="17">
        <v>8.5638768725081194E-2</v>
      </c>
      <c r="P285" s="17">
        <v>8.206142449579E-2</v>
      </c>
      <c r="Q285" s="17">
        <v>4.8497393985934403E-2</v>
      </c>
      <c r="R285" s="17"/>
      <c r="S285" s="17">
        <v>0.12343092608157601</v>
      </c>
      <c r="T285" s="17">
        <v>7.0024246862707099E-2</v>
      </c>
      <c r="U285" s="17">
        <v>6.5922869362865094E-2</v>
      </c>
      <c r="V285" s="17">
        <v>7.0037613432315904E-2</v>
      </c>
      <c r="W285" s="17">
        <v>0.12342701945991801</v>
      </c>
      <c r="X285" s="17">
        <v>6.0203916661796801E-2</v>
      </c>
      <c r="Y285" s="17">
        <v>6.0616936384380697E-2</v>
      </c>
      <c r="Z285" s="17">
        <v>7.5626042539233801E-2</v>
      </c>
      <c r="AA285" s="17">
        <v>0.112171007843333</v>
      </c>
      <c r="AB285" s="17">
        <v>5.6820081872899802E-2</v>
      </c>
      <c r="AC285" s="17">
        <v>2.22306846024256E-2</v>
      </c>
      <c r="AD285" s="17">
        <v>0.100384965218264</v>
      </c>
      <c r="AE285" s="17"/>
      <c r="AF285" s="17">
        <v>7.1422889594559794E-2</v>
      </c>
      <c r="AG285" s="17">
        <v>6.7425148670088794E-2</v>
      </c>
      <c r="AH285" s="17">
        <v>6.1374357819565802E-2</v>
      </c>
      <c r="AI285" s="17">
        <v>0.18944443260810601</v>
      </c>
      <c r="AJ285" s="17">
        <v>5.0939964168775498E-2</v>
      </c>
      <c r="AK285" s="17"/>
      <c r="AL285" s="17">
        <v>5.0115387270693597E-2</v>
      </c>
      <c r="AM285" s="17">
        <v>5.5888400970672797E-2</v>
      </c>
      <c r="AN285" s="17">
        <v>9.2155529875237799E-2</v>
      </c>
      <c r="AO285" s="17">
        <v>0.21978920421052001</v>
      </c>
      <c r="AP285" s="17">
        <v>6.8124899698220998E-2</v>
      </c>
      <c r="AQ285" s="17"/>
      <c r="AR285" s="17">
        <v>3.4549756611759401E-2</v>
      </c>
      <c r="AS285" s="17">
        <v>7.7020559775438494E-2</v>
      </c>
      <c r="AT285" s="17">
        <v>0.21252924821163799</v>
      </c>
    </row>
    <row r="286" spans="2:46" x14ac:dyDescent="0.3">
      <c r="B286" t="s">
        <v>202</v>
      </c>
      <c r="C286" s="17">
        <v>7.4743104791644199E-2</v>
      </c>
      <c r="D286" s="17">
        <v>0.101109594676626</v>
      </c>
      <c r="E286" s="17">
        <v>4.9167927867241903E-2</v>
      </c>
      <c r="F286" s="17"/>
      <c r="G286" s="17">
        <v>0.11263071130594</v>
      </c>
      <c r="H286" s="17">
        <v>0.145521334528564</v>
      </c>
      <c r="I286" s="17">
        <v>7.0026891285250303E-2</v>
      </c>
      <c r="J286" s="17">
        <v>5.8233407692501203E-2</v>
      </c>
      <c r="K286" s="17">
        <v>2.6637934797534599E-2</v>
      </c>
      <c r="L286" s="17">
        <v>4.1564266401873301E-2</v>
      </c>
      <c r="M286" s="17"/>
      <c r="N286" s="17">
        <v>9.4918008568160794E-2</v>
      </c>
      <c r="O286" s="17">
        <v>6.8225198167668394E-2</v>
      </c>
      <c r="P286" s="17">
        <v>7.3085939317891105E-2</v>
      </c>
      <c r="Q286" s="17">
        <v>6.2114568956327297E-2</v>
      </c>
      <c r="R286" s="17"/>
      <c r="S286" s="17">
        <v>0.14403996562986801</v>
      </c>
      <c r="T286" s="17">
        <v>2.9199407483586501E-2</v>
      </c>
      <c r="U286" s="17">
        <v>5.7290011298152498E-2</v>
      </c>
      <c r="V286" s="17">
        <v>9.4341451311509297E-2</v>
      </c>
      <c r="W286" s="17">
        <v>8.0004072515286795E-2</v>
      </c>
      <c r="X286" s="17">
        <v>7.7232567480108094E-2</v>
      </c>
      <c r="Y286" s="17">
        <v>1.63751395753929E-2</v>
      </c>
      <c r="Z286" s="17">
        <v>0.12604368962398901</v>
      </c>
      <c r="AA286" s="17">
        <v>7.4637828422487201E-2</v>
      </c>
      <c r="AB286" s="17">
        <v>5.66712429479155E-2</v>
      </c>
      <c r="AC286" s="17">
        <v>6.08380193379549E-2</v>
      </c>
      <c r="AD286" s="17">
        <v>8.15444915042009E-2</v>
      </c>
      <c r="AE286" s="17"/>
      <c r="AF286" s="17">
        <v>1.9487168197906201E-2</v>
      </c>
      <c r="AG286" s="17">
        <v>8.4436976271806199E-2</v>
      </c>
      <c r="AH286" s="17">
        <v>7.42740392722544E-2</v>
      </c>
      <c r="AI286" s="17">
        <v>0.127997381633151</v>
      </c>
      <c r="AJ286" s="17">
        <v>3.3126045709573698E-2</v>
      </c>
      <c r="AK286" s="17"/>
      <c r="AL286" s="17">
        <v>4.40431970297578E-2</v>
      </c>
      <c r="AM286" s="17">
        <v>6.6795975493510504E-2</v>
      </c>
      <c r="AN286" s="17">
        <v>8.8555459937259606E-2</v>
      </c>
      <c r="AO286" s="17">
        <v>0.17272915533507999</v>
      </c>
      <c r="AP286" s="17">
        <v>4.3155079430214301E-2</v>
      </c>
      <c r="AQ286" s="17"/>
      <c r="AR286" s="17">
        <v>3.6819018799582597E-2</v>
      </c>
      <c r="AS286" s="17">
        <v>8.9707184554213601E-2</v>
      </c>
      <c r="AT286" s="17">
        <v>0.168171800333622</v>
      </c>
    </row>
    <row r="287" spans="2:46" x14ac:dyDescent="0.3">
      <c r="B287" t="s">
        <v>195</v>
      </c>
      <c r="C287" s="17">
        <v>7.4375127366457294E-2</v>
      </c>
      <c r="D287" s="17">
        <v>9.6286868159227795E-2</v>
      </c>
      <c r="E287" s="17">
        <v>5.3157271265075703E-2</v>
      </c>
      <c r="F287" s="17"/>
      <c r="G287" s="17">
        <v>7.3680892713034005E-2</v>
      </c>
      <c r="H287" s="17">
        <v>0.104514859682538</v>
      </c>
      <c r="I287" s="17">
        <v>5.989091930531E-2</v>
      </c>
      <c r="J287" s="17">
        <v>6.9783742569299506E-2</v>
      </c>
      <c r="K287" s="17">
        <v>5.0301994841865302E-2</v>
      </c>
      <c r="L287" s="17">
        <v>8.2055246717027699E-2</v>
      </c>
      <c r="M287" s="17"/>
      <c r="N287" s="17">
        <v>8.17684814879414E-2</v>
      </c>
      <c r="O287" s="17">
        <v>7.15323314076209E-2</v>
      </c>
      <c r="P287" s="17">
        <v>7.2720082083221699E-2</v>
      </c>
      <c r="Q287" s="17">
        <v>7.1700660930075696E-2</v>
      </c>
      <c r="R287" s="17"/>
      <c r="S287" s="17">
        <v>8.2480598848599707E-2</v>
      </c>
      <c r="T287" s="17">
        <v>4.2870764388635602E-2</v>
      </c>
      <c r="U287" s="17">
        <v>6.2995008959170096E-2</v>
      </c>
      <c r="V287" s="17">
        <v>0.10077600792185901</v>
      </c>
      <c r="W287" s="17">
        <v>9.8582608168988894E-2</v>
      </c>
      <c r="X287" s="17">
        <v>9.3439661300565802E-2</v>
      </c>
      <c r="Y287" s="17">
        <v>5.6118708833425797E-2</v>
      </c>
      <c r="Z287" s="17">
        <v>0.12012573497861199</v>
      </c>
      <c r="AA287" s="17">
        <v>5.8553479937791197E-2</v>
      </c>
      <c r="AB287" s="17">
        <v>6.56345029209848E-2</v>
      </c>
      <c r="AC287" s="17">
        <v>7.32784732317492E-2</v>
      </c>
      <c r="AD287" s="17">
        <v>8.4275939913495704E-2</v>
      </c>
      <c r="AE287" s="17"/>
      <c r="AF287" s="17">
        <v>1.46173079690724E-2</v>
      </c>
      <c r="AG287" s="17">
        <v>6.1992372173828802E-2</v>
      </c>
      <c r="AH287" s="17">
        <v>8.0216295905763096E-2</v>
      </c>
      <c r="AI287" s="17">
        <v>0.17458043944087201</v>
      </c>
      <c r="AJ287" s="17">
        <v>3.45645827535059E-2</v>
      </c>
      <c r="AK287" s="17"/>
      <c r="AL287" s="17">
        <v>2.6844030729129501E-2</v>
      </c>
      <c r="AM287" s="17">
        <v>7.6379071634402607E-2</v>
      </c>
      <c r="AN287" s="17">
        <v>7.2214390379902696E-2</v>
      </c>
      <c r="AO287" s="17">
        <v>0.19224551299533199</v>
      </c>
      <c r="AP287" s="17">
        <v>3.5753976344736003E-2</v>
      </c>
      <c r="AQ287" s="17"/>
      <c r="AR287" s="17">
        <v>3.4420583977861803E-2</v>
      </c>
      <c r="AS287" s="17">
        <v>7.6903924419156999E-2</v>
      </c>
      <c r="AT287" s="17">
        <v>0.188949532777104</v>
      </c>
    </row>
    <row r="288" spans="2:46" x14ac:dyDescent="0.3">
      <c r="B288" t="s">
        <v>201</v>
      </c>
      <c r="C288" s="17">
        <v>5.4819913853936003E-2</v>
      </c>
      <c r="D288" s="17">
        <v>6.51349501060597E-2</v>
      </c>
      <c r="E288" s="17">
        <v>4.4890120711808298E-2</v>
      </c>
      <c r="F288" s="17"/>
      <c r="G288" s="17">
        <v>9.34615283183685E-2</v>
      </c>
      <c r="H288" s="17">
        <v>8.4875012668782293E-2</v>
      </c>
      <c r="I288" s="17">
        <v>3.5078114807192202E-2</v>
      </c>
      <c r="J288" s="17">
        <v>4.4967534161829498E-2</v>
      </c>
      <c r="K288" s="17">
        <v>2.43691118085494E-2</v>
      </c>
      <c r="L288" s="17">
        <v>4.9220104332673098E-2</v>
      </c>
      <c r="M288" s="17"/>
      <c r="N288" s="17">
        <v>6.7742878431475695E-2</v>
      </c>
      <c r="O288" s="17">
        <v>4.4442517204202101E-2</v>
      </c>
      <c r="P288" s="17">
        <v>5.24281177888717E-2</v>
      </c>
      <c r="Q288" s="17">
        <v>5.4419518168436702E-2</v>
      </c>
      <c r="R288" s="17"/>
      <c r="S288" s="17">
        <v>6.2962634190122796E-2</v>
      </c>
      <c r="T288" s="17">
        <v>1.7162341238748401E-2</v>
      </c>
      <c r="U288" s="17">
        <v>5.5233370215087702E-2</v>
      </c>
      <c r="V288" s="17">
        <v>8.5780365850970403E-2</v>
      </c>
      <c r="W288" s="17">
        <v>8.5507153769703803E-2</v>
      </c>
      <c r="X288" s="17">
        <v>4.8789021508827697E-2</v>
      </c>
      <c r="Y288" s="17">
        <v>2.33941697793064E-2</v>
      </c>
      <c r="Z288" s="17">
        <v>0.110604560497992</v>
      </c>
      <c r="AA288" s="17">
        <v>7.2676906016257897E-2</v>
      </c>
      <c r="AB288" s="17">
        <v>4.7170784713266301E-2</v>
      </c>
      <c r="AC288" s="17">
        <v>2.8453559154565398E-2</v>
      </c>
      <c r="AD288" s="17">
        <v>4.3556618285580197E-2</v>
      </c>
      <c r="AE288" s="17"/>
      <c r="AF288" s="17">
        <v>5.4545484986865803E-2</v>
      </c>
      <c r="AG288" s="17">
        <v>4.4144076459088702E-2</v>
      </c>
      <c r="AH288" s="17">
        <v>6.0125120159937699E-2</v>
      </c>
      <c r="AI288" s="17">
        <v>0.103076157067108</v>
      </c>
      <c r="AJ288" s="17">
        <v>2.9268973797536998E-2</v>
      </c>
      <c r="AK288" s="17"/>
      <c r="AL288" s="17">
        <v>3.7115714714374498E-2</v>
      </c>
      <c r="AM288" s="17">
        <v>5.7700058988747201E-2</v>
      </c>
      <c r="AN288" s="17">
        <v>4.6951279123163402E-2</v>
      </c>
      <c r="AO288" s="17">
        <v>0.11015312021894701</v>
      </c>
      <c r="AP288" s="17">
        <v>6.8403346413270699E-2</v>
      </c>
      <c r="AQ288" s="17"/>
      <c r="AR288" s="17">
        <v>3.74532221752693E-2</v>
      </c>
      <c r="AS288" s="17">
        <v>4.7267318904681999E-2</v>
      </c>
      <c r="AT288" s="17">
        <v>0.118157717222617</v>
      </c>
    </row>
    <row r="289" spans="2:46" x14ac:dyDescent="0.3">
      <c r="B289" t="s">
        <v>105</v>
      </c>
      <c r="C289" s="17">
        <v>9.6394332989688206E-2</v>
      </c>
      <c r="D289" s="17">
        <v>7.6849067198438398E-2</v>
      </c>
      <c r="E289" s="17">
        <v>0.11580205867405199</v>
      </c>
      <c r="F289" s="17"/>
      <c r="G289" s="17">
        <v>7.7672016506121294E-2</v>
      </c>
      <c r="H289" s="17">
        <v>7.1138367920592999E-2</v>
      </c>
      <c r="I289" s="17">
        <v>9.4844906130264098E-2</v>
      </c>
      <c r="J289" s="17">
        <v>0.10443772940797</v>
      </c>
      <c r="K289" s="17">
        <v>7.6110779374649898E-2</v>
      </c>
      <c r="L289" s="17">
        <v>0.13775881566241999</v>
      </c>
      <c r="M289" s="17"/>
      <c r="N289" s="17">
        <v>7.1779549830908396E-2</v>
      </c>
      <c r="O289" s="17">
        <v>9.4645042247859801E-2</v>
      </c>
      <c r="P289" s="17">
        <v>9.7413386727923601E-2</v>
      </c>
      <c r="Q289" s="17">
        <v>0.12499381797926699</v>
      </c>
      <c r="R289" s="17"/>
      <c r="S289" s="17">
        <v>9.0662460299635497E-2</v>
      </c>
      <c r="T289" s="17">
        <v>7.8294992147184897E-2</v>
      </c>
      <c r="U289" s="17">
        <v>0.103129504519322</v>
      </c>
      <c r="V289" s="17">
        <v>9.0730678808277204E-2</v>
      </c>
      <c r="W289" s="17">
        <v>7.2176126294385107E-2</v>
      </c>
      <c r="X289" s="17">
        <v>0.105870289045796</v>
      </c>
      <c r="Y289" s="17">
        <v>8.8101519770911296E-2</v>
      </c>
      <c r="Z289" s="17">
        <v>0.13103652271862701</v>
      </c>
      <c r="AA289" s="17">
        <v>0.110092082960296</v>
      </c>
      <c r="AB289" s="17">
        <v>0.110079054481846</v>
      </c>
      <c r="AC289" s="17">
        <v>0.13298593919086199</v>
      </c>
      <c r="AD289" s="17">
        <v>5.2124135576416999E-2</v>
      </c>
      <c r="AE289" s="17"/>
      <c r="AF289" s="17">
        <v>0.10927558826994301</v>
      </c>
      <c r="AG289" s="17">
        <v>8.4315669069782495E-2</v>
      </c>
      <c r="AH289" s="17">
        <v>0.13065085231804599</v>
      </c>
      <c r="AI289" s="17">
        <v>4.7658333023598197E-2</v>
      </c>
      <c r="AJ289" s="17">
        <v>8.3026872486585607E-2</v>
      </c>
      <c r="AK289" s="17"/>
      <c r="AL289" s="17">
        <v>9.3705936706501305E-2</v>
      </c>
      <c r="AM289" s="17">
        <v>0.13735277433396501</v>
      </c>
      <c r="AN289" s="17">
        <v>8.5322230848542194E-2</v>
      </c>
      <c r="AO289" s="17">
        <v>3.1816565900733E-2</v>
      </c>
      <c r="AP289" s="17">
        <v>7.6269413564544905E-2</v>
      </c>
      <c r="AQ289" s="17"/>
      <c r="AR289" s="17">
        <v>0.116544247367103</v>
      </c>
      <c r="AS289" s="17">
        <v>0.101008597009814</v>
      </c>
      <c r="AT289" s="17">
        <v>3.9414469843745199E-2</v>
      </c>
    </row>
    <row r="290" spans="2:46" x14ac:dyDescent="0.3">
      <c r="B290" t="s">
        <v>206</v>
      </c>
      <c r="C290" s="17">
        <v>0.156871124946311</v>
      </c>
      <c r="D290" s="17">
        <v>0.117258647599285</v>
      </c>
      <c r="E290" s="17">
        <v>0.196090983838897</v>
      </c>
      <c r="F290" s="17"/>
      <c r="G290" s="17">
        <v>0.18791973047225</v>
      </c>
      <c r="H290" s="17">
        <v>0.137350814208623</v>
      </c>
      <c r="I290" s="17">
        <v>0.17224713594896601</v>
      </c>
      <c r="J290" s="17">
        <v>0.17776715125337</v>
      </c>
      <c r="K290" s="17">
        <v>0.18659942284327399</v>
      </c>
      <c r="L290" s="17">
        <v>0.10255790147178601</v>
      </c>
      <c r="M290" s="17"/>
      <c r="N290" s="17">
        <v>0.103431187306168</v>
      </c>
      <c r="O290" s="17">
        <v>0.15457332759343101</v>
      </c>
      <c r="P290" s="17">
        <v>0.179090765176354</v>
      </c>
      <c r="Q290" s="17">
        <v>0.19742872303263601</v>
      </c>
      <c r="R290" s="17"/>
      <c r="S290" s="17">
        <v>0.15165490083281299</v>
      </c>
      <c r="T290" s="17">
        <v>0.20416780074167101</v>
      </c>
      <c r="U290" s="17">
        <v>0.174034103693676</v>
      </c>
      <c r="V290" s="17">
        <v>0.19070234737209499</v>
      </c>
      <c r="W290" s="17">
        <v>0.14566632830042101</v>
      </c>
      <c r="X290" s="17">
        <v>0.14155428758948599</v>
      </c>
      <c r="Y290" s="17">
        <v>0.14143683916675701</v>
      </c>
      <c r="Z290" s="17">
        <v>0.124501972399615</v>
      </c>
      <c r="AA290" s="17">
        <v>0.13049225886017499</v>
      </c>
      <c r="AB290" s="17">
        <v>0.14344923841780699</v>
      </c>
      <c r="AC290" s="17">
        <v>0.15509987229727101</v>
      </c>
      <c r="AD290" s="17">
        <v>0.125286229543908</v>
      </c>
      <c r="AE290" s="17"/>
      <c r="AF290" s="17">
        <v>0.10836343401113201</v>
      </c>
      <c r="AG290" s="17">
        <v>9.5137016431246099E-2</v>
      </c>
      <c r="AH290" s="17">
        <v>0.131111499620714</v>
      </c>
      <c r="AI290" s="17">
        <v>0.14742262868983799</v>
      </c>
      <c r="AJ290" s="17">
        <v>0.17033883566821101</v>
      </c>
      <c r="AK290" s="17"/>
      <c r="AL290" s="17">
        <v>0.15760133856985201</v>
      </c>
      <c r="AM290" s="17">
        <v>0.13894488045266701</v>
      </c>
      <c r="AN290" s="17">
        <v>7.6956234548524502E-2</v>
      </c>
      <c r="AO290" s="17">
        <v>0.13144031603407799</v>
      </c>
      <c r="AP290" s="17">
        <v>7.4310184299996807E-2</v>
      </c>
      <c r="AQ290" s="17"/>
      <c r="AR290" s="17">
        <v>0.15259770409183401</v>
      </c>
      <c r="AS290" s="17">
        <v>0.114953990096166</v>
      </c>
      <c r="AT290" s="17">
        <v>0.12289436937856101</v>
      </c>
    </row>
    <row r="291" spans="2:46" x14ac:dyDescent="0.3">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row>
    <row r="292" spans="2:46" x14ac:dyDescent="0.3">
      <c r="B292" s="6" t="s">
        <v>216</v>
      </c>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row>
    <row r="293" spans="2:46" x14ac:dyDescent="0.3">
      <c r="B293" s="24" t="s">
        <v>65</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row>
    <row r="294" spans="2:46" x14ac:dyDescent="0.3">
      <c r="B294" t="s">
        <v>209</v>
      </c>
      <c r="C294" s="17">
        <v>6.6535347074483997E-2</v>
      </c>
      <c r="D294" s="17">
        <v>7.8478364321068403E-2</v>
      </c>
      <c r="E294" s="17">
        <v>5.5047436477265503E-2</v>
      </c>
      <c r="F294" s="17"/>
      <c r="G294" s="17">
        <v>5.3519102068460202E-2</v>
      </c>
      <c r="H294" s="17">
        <v>0.137497536889467</v>
      </c>
      <c r="I294" s="17">
        <v>5.36449493139141E-2</v>
      </c>
      <c r="J294" s="17">
        <v>4.1651829711720101E-2</v>
      </c>
      <c r="K294" s="17">
        <v>4.6490019398497E-2</v>
      </c>
      <c r="L294" s="17">
        <v>6.1718665693488099E-2</v>
      </c>
      <c r="M294" s="17"/>
      <c r="N294" s="17">
        <v>0.10484144397902</v>
      </c>
      <c r="O294" s="17">
        <v>5.83035056538685E-2</v>
      </c>
      <c r="P294" s="17">
        <v>6.6390653398327296E-2</v>
      </c>
      <c r="Q294" s="17">
        <v>3.4719038206791598E-2</v>
      </c>
      <c r="R294" s="17"/>
      <c r="S294" s="17">
        <v>0.119176322180838</v>
      </c>
      <c r="T294" s="17">
        <v>4.2441542723384601E-2</v>
      </c>
      <c r="U294" s="17">
        <v>6.6016744657979104E-2</v>
      </c>
      <c r="V294" s="17">
        <v>5.8448412997448199E-2</v>
      </c>
      <c r="W294" s="17">
        <v>9.6723269932803599E-2</v>
      </c>
      <c r="X294" s="17">
        <v>4.91021567339089E-2</v>
      </c>
      <c r="Y294" s="17">
        <v>4.4774392591039998E-2</v>
      </c>
      <c r="Z294" s="17">
        <v>4.8678632348871001E-2</v>
      </c>
      <c r="AA294" s="17">
        <v>5.9949568271521599E-2</v>
      </c>
      <c r="AB294" s="17">
        <v>6.6555702143211298E-2</v>
      </c>
      <c r="AC294" s="17">
        <v>4.7502631208234301E-2</v>
      </c>
      <c r="AD294" s="17">
        <v>6.9828607977062099E-2</v>
      </c>
      <c r="AE294" s="17"/>
      <c r="AF294" s="17">
        <v>9.5624090579394493E-3</v>
      </c>
      <c r="AG294" s="17">
        <v>4.3768950367246803E-2</v>
      </c>
      <c r="AH294" s="17">
        <v>3.6013173855820098E-2</v>
      </c>
      <c r="AI294" s="17">
        <v>0.220775836525157</v>
      </c>
      <c r="AJ294" s="17">
        <v>3.6515297524799997E-2</v>
      </c>
      <c r="AK294" s="17"/>
      <c r="AL294" s="17">
        <v>2.1834487689325902E-2</v>
      </c>
      <c r="AM294" s="17">
        <v>4.4135787826716302E-2</v>
      </c>
      <c r="AN294" s="17">
        <v>6.8384295476402901E-2</v>
      </c>
      <c r="AO294" s="17">
        <v>0.25960982705660202</v>
      </c>
      <c r="AP294" s="17">
        <v>1.1658119569047E-2</v>
      </c>
      <c r="AQ294" s="17"/>
      <c r="AR294" s="17">
        <v>1.44425118890296E-2</v>
      </c>
      <c r="AS294" s="17">
        <v>5.8295701059773802E-2</v>
      </c>
      <c r="AT294" s="17">
        <v>0.242230584416608</v>
      </c>
    </row>
    <row r="295" spans="2:46" x14ac:dyDescent="0.3">
      <c r="B295" t="s">
        <v>210</v>
      </c>
      <c r="C295" s="17">
        <v>0.14911318072986399</v>
      </c>
      <c r="D295" s="17">
        <v>0.169836658206379</v>
      </c>
      <c r="E295" s="17">
        <v>0.12927897868909299</v>
      </c>
      <c r="F295" s="17"/>
      <c r="G295" s="17">
        <v>0.172248961486999</v>
      </c>
      <c r="H295" s="17">
        <v>0.19395093845387501</v>
      </c>
      <c r="I295" s="17">
        <v>0.138558253181811</v>
      </c>
      <c r="J295" s="17">
        <v>8.8055706131952904E-2</v>
      </c>
      <c r="K295" s="17">
        <v>0.10429549681040599</v>
      </c>
      <c r="L295" s="17">
        <v>0.18561196733480601</v>
      </c>
      <c r="M295" s="17"/>
      <c r="N295" s="17">
        <v>0.182835939942943</v>
      </c>
      <c r="O295" s="17">
        <v>0.15939303432843399</v>
      </c>
      <c r="P295" s="17">
        <v>0.140468868409131</v>
      </c>
      <c r="Q295" s="17">
        <v>0.11147773124518399</v>
      </c>
      <c r="R295" s="17"/>
      <c r="S295" s="17">
        <v>0.19993128714310099</v>
      </c>
      <c r="T295" s="17">
        <v>0.135521162030487</v>
      </c>
      <c r="U295" s="17">
        <v>0.18773707805428</v>
      </c>
      <c r="V295" s="17">
        <v>0.13296056347098101</v>
      </c>
      <c r="W295" s="17">
        <v>0.175571114259229</v>
      </c>
      <c r="X295" s="17">
        <v>0.11249104088068899</v>
      </c>
      <c r="Y295" s="17">
        <v>0.161345785354052</v>
      </c>
      <c r="Z295" s="17">
        <v>0.149305520360102</v>
      </c>
      <c r="AA295" s="17">
        <v>0.15159373018112099</v>
      </c>
      <c r="AB295" s="17">
        <v>0.112902451438746</v>
      </c>
      <c r="AC295" s="17">
        <v>9.5528919205379495E-2</v>
      </c>
      <c r="AD295" s="17">
        <v>0.120042575807271</v>
      </c>
      <c r="AE295" s="17"/>
      <c r="AF295" s="17">
        <v>0.116672387335784</v>
      </c>
      <c r="AG295" s="17">
        <v>0.108047470097549</v>
      </c>
      <c r="AH295" s="17">
        <v>0.130244313074935</v>
      </c>
      <c r="AI295" s="17">
        <v>0.35798384582006398</v>
      </c>
      <c r="AJ295" s="17">
        <v>0.129363542315902</v>
      </c>
      <c r="AK295" s="17"/>
      <c r="AL295" s="17">
        <v>8.3715263106888593E-2</v>
      </c>
      <c r="AM295" s="17">
        <v>0.12992533602030901</v>
      </c>
      <c r="AN295" s="17">
        <v>0.126366507031416</v>
      </c>
      <c r="AO295" s="17">
        <v>0.42926328042922901</v>
      </c>
      <c r="AP295" s="17">
        <v>0.100875094048803</v>
      </c>
      <c r="AQ295" s="17"/>
      <c r="AR295" s="17">
        <v>5.3013061635334299E-2</v>
      </c>
      <c r="AS295" s="17">
        <v>0.13713767943135199</v>
      </c>
      <c r="AT295" s="17">
        <v>0.45316196978642798</v>
      </c>
    </row>
    <row r="296" spans="2:46" x14ac:dyDescent="0.3">
      <c r="B296" t="s">
        <v>211</v>
      </c>
      <c r="C296" s="17">
        <v>0.19470358282942499</v>
      </c>
      <c r="D296" s="17">
        <v>0.199171139012667</v>
      </c>
      <c r="E296" s="17">
        <v>0.19090861123524899</v>
      </c>
      <c r="F296" s="17"/>
      <c r="G296" s="17">
        <v>0.22742475193293801</v>
      </c>
      <c r="H296" s="17">
        <v>0.17913943592630399</v>
      </c>
      <c r="I296" s="17">
        <v>0.199972956626466</v>
      </c>
      <c r="J296" s="17">
        <v>0.19540724489111799</v>
      </c>
      <c r="K296" s="17">
        <v>0.18696429308533499</v>
      </c>
      <c r="L296" s="17">
        <v>0.18589962774041899</v>
      </c>
      <c r="M296" s="17"/>
      <c r="N296" s="17">
        <v>0.19365342508344799</v>
      </c>
      <c r="O296" s="17">
        <v>0.19295547648245301</v>
      </c>
      <c r="P296" s="17">
        <v>0.22392652162843099</v>
      </c>
      <c r="Q296" s="17">
        <v>0.170748570228171</v>
      </c>
      <c r="R296" s="17"/>
      <c r="S296" s="17">
        <v>0.24034210860195099</v>
      </c>
      <c r="T296" s="17">
        <v>0.191518612262399</v>
      </c>
      <c r="U296" s="17">
        <v>0.200429014009847</v>
      </c>
      <c r="V296" s="17">
        <v>0.23974999216177501</v>
      </c>
      <c r="W296" s="17">
        <v>0.19385747111916701</v>
      </c>
      <c r="X296" s="17">
        <v>0.22345338530009701</v>
      </c>
      <c r="Y296" s="17">
        <v>0.16680981609385601</v>
      </c>
      <c r="Z296" s="17">
        <v>0.186483502237622</v>
      </c>
      <c r="AA296" s="17">
        <v>0.14210489001562099</v>
      </c>
      <c r="AB296" s="17">
        <v>0.14733203919000401</v>
      </c>
      <c r="AC296" s="17">
        <v>0.20272200316109101</v>
      </c>
      <c r="AD296" s="17">
        <v>0.16700699932854501</v>
      </c>
      <c r="AE296" s="17"/>
      <c r="AF296" s="17">
        <v>0.14357099021595299</v>
      </c>
      <c r="AG296" s="17">
        <v>0.15963310361122901</v>
      </c>
      <c r="AH296" s="17">
        <v>0.230643997707938</v>
      </c>
      <c r="AI296" s="17">
        <v>0.22268759758606499</v>
      </c>
      <c r="AJ296" s="17">
        <v>0.204116565675421</v>
      </c>
      <c r="AK296" s="17"/>
      <c r="AL296" s="17">
        <v>0.153274128957848</v>
      </c>
      <c r="AM296" s="17">
        <v>0.23693556906272001</v>
      </c>
      <c r="AN296" s="17">
        <v>0.16307554331954499</v>
      </c>
      <c r="AO296" s="17">
        <v>0.220270467730389</v>
      </c>
      <c r="AP296" s="17">
        <v>0.111889020798721</v>
      </c>
      <c r="AQ296" s="17"/>
      <c r="AR296" s="17">
        <v>0.12630140111659599</v>
      </c>
      <c r="AS296" s="17">
        <v>0.25330091335028498</v>
      </c>
      <c r="AT296" s="17">
        <v>0.221234441415817</v>
      </c>
    </row>
    <row r="297" spans="2:46" x14ac:dyDescent="0.3">
      <c r="B297" t="s">
        <v>212</v>
      </c>
      <c r="C297" s="17">
        <v>0.15584155085180501</v>
      </c>
      <c r="D297" s="17">
        <v>0.15806342393053099</v>
      </c>
      <c r="E297" s="17">
        <v>0.15305461732846601</v>
      </c>
      <c r="F297" s="17"/>
      <c r="G297" s="17">
        <v>0.13563961856030701</v>
      </c>
      <c r="H297" s="17">
        <v>0.17609127085548401</v>
      </c>
      <c r="I297" s="17">
        <v>0.17647275946613</v>
      </c>
      <c r="J297" s="17">
        <v>0.12827198947201199</v>
      </c>
      <c r="K297" s="17">
        <v>0.18297260109048899</v>
      </c>
      <c r="L297" s="17">
        <v>0.14018425675194701</v>
      </c>
      <c r="M297" s="17"/>
      <c r="N297" s="17">
        <v>0.15618243406590099</v>
      </c>
      <c r="O297" s="17">
        <v>0.160537849365989</v>
      </c>
      <c r="P297" s="17">
        <v>0.126152985222384</v>
      </c>
      <c r="Q297" s="17">
        <v>0.17618273931627701</v>
      </c>
      <c r="R297" s="17"/>
      <c r="S297" s="17">
        <v>0.16297071126798399</v>
      </c>
      <c r="T297" s="17">
        <v>0.203294412929617</v>
      </c>
      <c r="U297" s="17">
        <v>0.15039631991096999</v>
      </c>
      <c r="V297" s="17">
        <v>0.17783371762469499</v>
      </c>
      <c r="W297" s="17">
        <v>0.118829640939505</v>
      </c>
      <c r="X297" s="17">
        <v>0.20376097733587301</v>
      </c>
      <c r="Y297" s="17">
        <v>0.12976620795082999</v>
      </c>
      <c r="Z297" s="17">
        <v>5.3242993230295098E-2</v>
      </c>
      <c r="AA297" s="17">
        <v>0.14195646758333699</v>
      </c>
      <c r="AB297" s="17">
        <v>0.14787935174998201</v>
      </c>
      <c r="AC297" s="17">
        <v>0.16471760857846199</v>
      </c>
      <c r="AD297" s="17">
        <v>7.3586516203829402E-2</v>
      </c>
      <c r="AE297" s="17"/>
      <c r="AF297" s="17">
        <v>0.126924546768868</v>
      </c>
      <c r="AG297" s="17">
        <v>0.192314628248237</v>
      </c>
      <c r="AH297" s="17">
        <v>0.177173045296078</v>
      </c>
      <c r="AI297" s="17">
        <v>0.10888217058718801</v>
      </c>
      <c r="AJ297" s="17">
        <v>0.21066809684609</v>
      </c>
      <c r="AK297" s="17"/>
      <c r="AL297" s="17">
        <v>0.23339828882244501</v>
      </c>
      <c r="AM297" s="17">
        <v>0.19461167027090001</v>
      </c>
      <c r="AN297" s="17">
        <v>0.19423488836359701</v>
      </c>
      <c r="AO297" s="17">
        <v>4.6964999016530701E-2</v>
      </c>
      <c r="AP297" s="17">
        <v>0.13695767601153599</v>
      </c>
      <c r="AQ297" s="17"/>
      <c r="AR297" s="17">
        <v>0.15252279489411999</v>
      </c>
      <c r="AS297" s="17">
        <v>0.22270678285128601</v>
      </c>
      <c r="AT297" s="17">
        <v>5.0234901502316402E-2</v>
      </c>
    </row>
    <row r="298" spans="2:46" x14ac:dyDescent="0.3">
      <c r="B298" t="s">
        <v>213</v>
      </c>
      <c r="C298" s="17">
        <v>0.38590723335659</v>
      </c>
      <c r="D298" s="17">
        <v>0.361320892573123</v>
      </c>
      <c r="E298" s="17">
        <v>0.40921938521329898</v>
      </c>
      <c r="F298" s="17"/>
      <c r="G298" s="17">
        <v>0.32854911216740501</v>
      </c>
      <c r="H298" s="17">
        <v>0.26754657405972998</v>
      </c>
      <c r="I298" s="17">
        <v>0.37381461927282</v>
      </c>
      <c r="J298" s="17">
        <v>0.50245346300521798</v>
      </c>
      <c r="K298" s="17">
        <v>0.44712600072832298</v>
      </c>
      <c r="L298" s="17">
        <v>0.39431438560271198</v>
      </c>
      <c r="M298" s="17"/>
      <c r="N298" s="17">
        <v>0.34177822308174299</v>
      </c>
      <c r="O298" s="17">
        <v>0.37711750574325698</v>
      </c>
      <c r="P298" s="17">
        <v>0.393040102243297</v>
      </c>
      <c r="Q298" s="17">
        <v>0.43489837323693997</v>
      </c>
      <c r="R298" s="17"/>
      <c r="S298" s="17">
        <v>0.214405083620621</v>
      </c>
      <c r="T298" s="17">
        <v>0.375149096833228</v>
      </c>
      <c r="U298" s="17">
        <v>0.304440572121565</v>
      </c>
      <c r="V298" s="17">
        <v>0.37389602361483598</v>
      </c>
      <c r="W298" s="17">
        <v>0.34370200135191198</v>
      </c>
      <c r="X298" s="17">
        <v>0.36879120277340699</v>
      </c>
      <c r="Y298" s="17">
        <v>0.450162934024258</v>
      </c>
      <c r="Z298" s="17">
        <v>0.52117208415563798</v>
      </c>
      <c r="AA298" s="17">
        <v>0.47266037436004898</v>
      </c>
      <c r="AB298" s="17">
        <v>0.49876665718256902</v>
      </c>
      <c r="AC298" s="17">
        <v>0.449330833078876</v>
      </c>
      <c r="AD298" s="17">
        <v>0.52481018732223605</v>
      </c>
      <c r="AE298" s="17"/>
      <c r="AF298" s="17">
        <v>0.55533590185842496</v>
      </c>
      <c r="AG298" s="17">
        <v>0.47654727817843501</v>
      </c>
      <c r="AH298" s="17">
        <v>0.406339966432751</v>
      </c>
      <c r="AI298" s="17">
        <v>5.8295291086927603E-2</v>
      </c>
      <c r="AJ298" s="17">
        <v>0.39168081970947199</v>
      </c>
      <c r="AK298" s="17"/>
      <c r="AL298" s="17">
        <v>0.46523184548449997</v>
      </c>
      <c r="AM298" s="17">
        <v>0.376754713533339</v>
      </c>
      <c r="AN298" s="17">
        <v>0.43465943677445301</v>
      </c>
      <c r="AO298" s="17">
        <v>1.42935445025217E-2</v>
      </c>
      <c r="AP298" s="17">
        <v>0.62547671735695298</v>
      </c>
      <c r="AQ298" s="17"/>
      <c r="AR298" s="17">
        <v>0.60570412906520299</v>
      </c>
      <c r="AS298" s="17">
        <v>0.31279531673959499</v>
      </c>
      <c r="AT298" s="17">
        <v>4.8253255306602997E-3</v>
      </c>
    </row>
    <row r="299" spans="2:46" x14ac:dyDescent="0.3">
      <c r="B299" t="s">
        <v>79</v>
      </c>
      <c r="C299" s="17">
        <v>4.7899105157832203E-2</v>
      </c>
      <c r="D299" s="17">
        <v>3.3129521956232102E-2</v>
      </c>
      <c r="E299" s="17">
        <v>6.2490971056628E-2</v>
      </c>
      <c r="F299" s="17"/>
      <c r="G299" s="17">
        <v>8.2618453783889795E-2</v>
      </c>
      <c r="H299" s="17">
        <v>4.5774243815140198E-2</v>
      </c>
      <c r="I299" s="17">
        <v>5.7536462138859101E-2</v>
      </c>
      <c r="J299" s="17">
        <v>4.4159766787979199E-2</v>
      </c>
      <c r="K299" s="17">
        <v>3.2151588886950501E-2</v>
      </c>
      <c r="L299" s="17">
        <v>3.22710968766277E-2</v>
      </c>
      <c r="M299" s="17"/>
      <c r="N299" s="17">
        <v>2.0708533846943301E-2</v>
      </c>
      <c r="O299" s="17">
        <v>5.1692628425997103E-2</v>
      </c>
      <c r="P299" s="17">
        <v>5.0020869098430502E-2</v>
      </c>
      <c r="Q299" s="17">
        <v>7.19735477666371E-2</v>
      </c>
      <c r="R299" s="17"/>
      <c r="S299" s="17">
        <v>6.3174487185506098E-2</v>
      </c>
      <c r="T299" s="17">
        <v>5.2075173220885E-2</v>
      </c>
      <c r="U299" s="17">
        <v>9.0980271245357694E-2</v>
      </c>
      <c r="V299" s="17">
        <v>1.7111290130264401E-2</v>
      </c>
      <c r="W299" s="17">
        <v>7.1316502397382395E-2</v>
      </c>
      <c r="X299" s="17">
        <v>4.2401236976024499E-2</v>
      </c>
      <c r="Y299" s="17">
        <v>4.7140863985964003E-2</v>
      </c>
      <c r="Z299" s="17">
        <v>4.1117267667472299E-2</v>
      </c>
      <c r="AA299" s="17">
        <v>3.1734969588350197E-2</v>
      </c>
      <c r="AB299" s="17">
        <v>2.6563798295487499E-2</v>
      </c>
      <c r="AC299" s="17">
        <v>4.0198004767956499E-2</v>
      </c>
      <c r="AD299" s="17">
        <v>4.4725113361056099E-2</v>
      </c>
      <c r="AE299" s="17"/>
      <c r="AF299" s="17">
        <v>4.7933764763030101E-2</v>
      </c>
      <c r="AG299" s="17">
        <v>1.9688569497303601E-2</v>
      </c>
      <c r="AH299" s="17">
        <v>1.9585503632477502E-2</v>
      </c>
      <c r="AI299" s="17">
        <v>3.1375258394598503E-2</v>
      </c>
      <c r="AJ299" s="17">
        <v>2.7655677928314699E-2</v>
      </c>
      <c r="AK299" s="17"/>
      <c r="AL299" s="17">
        <v>4.2545985938992503E-2</v>
      </c>
      <c r="AM299" s="17">
        <v>1.7636923286015599E-2</v>
      </c>
      <c r="AN299" s="17">
        <v>1.3279329034585801E-2</v>
      </c>
      <c r="AO299" s="17">
        <v>2.95978812647275E-2</v>
      </c>
      <c r="AP299" s="17">
        <v>1.3143372214939801E-2</v>
      </c>
      <c r="AQ299" s="17"/>
      <c r="AR299" s="17">
        <v>4.8016101399718097E-2</v>
      </c>
      <c r="AS299" s="17">
        <v>1.57636065677089E-2</v>
      </c>
      <c r="AT299" s="17">
        <v>2.8312777348171E-2</v>
      </c>
    </row>
    <row r="300" spans="2:46" x14ac:dyDescent="0.3">
      <c r="B300" t="s">
        <v>214</v>
      </c>
      <c r="C300" s="17">
        <v>0.21564852780434801</v>
      </c>
      <c r="D300" s="17">
        <v>0.248315022527447</v>
      </c>
      <c r="E300" s="17">
        <v>0.184326415166358</v>
      </c>
      <c r="F300" s="17"/>
      <c r="G300" s="17">
        <v>0.225768063555459</v>
      </c>
      <c r="H300" s="17">
        <v>0.33144847534334099</v>
      </c>
      <c r="I300" s="17">
        <v>0.19220320249572501</v>
      </c>
      <c r="J300" s="17">
        <v>0.12970753584367301</v>
      </c>
      <c r="K300" s="17">
        <v>0.15078551620890299</v>
      </c>
      <c r="L300" s="17">
        <v>0.247330633028294</v>
      </c>
      <c r="M300" s="17"/>
      <c r="N300" s="17">
        <v>0.28767738392196401</v>
      </c>
      <c r="O300" s="17">
        <v>0.21769653998230301</v>
      </c>
      <c r="P300" s="17">
        <v>0.20685952180745801</v>
      </c>
      <c r="Q300" s="17">
        <v>0.14619676945197499</v>
      </c>
      <c r="R300" s="17"/>
      <c r="S300" s="17">
        <v>0.319107609323939</v>
      </c>
      <c r="T300" s="17">
        <v>0.17796270475387099</v>
      </c>
      <c r="U300" s="17">
        <v>0.25375382271225899</v>
      </c>
      <c r="V300" s="17">
        <v>0.191408976468429</v>
      </c>
      <c r="W300" s="17">
        <v>0.272294384192033</v>
      </c>
      <c r="X300" s="17">
        <v>0.16159319761459801</v>
      </c>
      <c r="Y300" s="17">
        <v>0.20612017794509199</v>
      </c>
      <c r="Z300" s="17">
        <v>0.19798415270897299</v>
      </c>
      <c r="AA300" s="17">
        <v>0.211543298452643</v>
      </c>
      <c r="AB300" s="17">
        <v>0.17945815358195799</v>
      </c>
      <c r="AC300" s="17">
        <v>0.14303155041361401</v>
      </c>
      <c r="AD300" s="17">
        <v>0.18987118378433299</v>
      </c>
      <c r="AE300" s="17"/>
      <c r="AF300" s="17">
        <v>0.12623479639372401</v>
      </c>
      <c r="AG300" s="17">
        <v>0.15181642046479599</v>
      </c>
      <c r="AH300" s="17">
        <v>0.16625748693075501</v>
      </c>
      <c r="AI300" s="17">
        <v>0.57875968234522002</v>
      </c>
      <c r="AJ300" s="17">
        <v>0.16587883984070201</v>
      </c>
      <c r="AK300" s="17"/>
      <c r="AL300" s="17">
        <v>0.105549750796214</v>
      </c>
      <c r="AM300" s="17">
        <v>0.17406112384702599</v>
      </c>
      <c r="AN300" s="17">
        <v>0.19475080250781901</v>
      </c>
      <c r="AO300" s="17">
        <v>0.68887310748583097</v>
      </c>
      <c r="AP300" s="17">
        <v>0.11253321361785</v>
      </c>
      <c r="AQ300" s="17"/>
      <c r="AR300" s="17">
        <v>6.7455573524363904E-2</v>
      </c>
      <c r="AS300" s="17">
        <v>0.19543338049112599</v>
      </c>
      <c r="AT300" s="17">
        <v>0.69539255420303603</v>
      </c>
    </row>
    <row r="301" spans="2:46" x14ac:dyDescent="0.3">
      <c r="B301" t="s">
        <v>215</v>
      </c>
      <c r="C301" s="17">
        <v>0.54174878420839501</v>
      </c>
      <c r="D301" s="17">
        <v>0.51938431650365402</v>
      </c>
      <c r="E301" s="17">
        <v>0.56227400254176396</v>
      </c>
      <c r="F301" s="17"/>
      <c r="G301" s="17">
        <v>0.464188730727712</v>
      </c>
      <c r="H301" s="17">
        <v>0.44363784491521402</v>
      </c>
      <c r="I301" s="17">
        <v>0.55028737873895095</v>
      </c>
      <c r="J301" s="17">
        <v>0.63072545247723</v>
      </c>
      <c r="K301" s="17">
        <v>0.63009860181881105</v>
      </c>
      <c r="L301" s="17">
        <v>0.53449864235465905</v>
      </c>
      <c r="M301" s="17"/>
      <c r="N301" s="17">
        <v>0.49796065714764498</v>
      </c>
      <c r="O301" s="17">
        <v>0.537655355109247</v>
      </c>
      <c r="P301" s="17">
        <v>0.51919308746568005</v>
      </c>
      <c r="Q301" s="17">
        <v>0.61108111255321695</v>
      </c>
      <c r="R301" s="17"/>
      <c r="S301" s="17">
        <v>0.37737579488860501</v>
      </c>
      <c r="T301" s="17">
        <v>0.57844350976284498</v>
      </c>
      <c r="U301" s="17">
        <v>0.45483689203253602</v>
      </c>
      <c r="V301" s="17">
        <v>0.551729741239531</v>
      </c>
      <c r="W301" s="17">
        <v>0.46253164229141702</v>
      </c>
      <c r="X301" s="17">
        <v>0.57255218010928</v>
      </c>
      <c r="Y301" s="17">
        <v>0.57992914197508805</v>
      </c>
      <c r="Z301" s="17">
        <v>0.574415077385933</v>
      </c>
      <c r="AA301" s="17">
        <v>0.61461684194338595</v>
      </c>
      <c r="AB301" s="17">
        <v>0.64664600893255098</v>
      </c>
      <c r="AC301" s="17">
        <v>0.61404844165733896</v>
      </c>
      <c r="AD301" s="17">
        <v>0.598396703526066</v>
      </c>
      <c r="AE301" s="17"/>
      <c r="AF301" s="17">
        <v>0.68226044862729296</v>
      </c>
      <c r="AG301" s="17">
        <v>0.66886190642667198</v>
      </c>
      <c r="AH301" s="17">
        <v>0.58351301172882897</v>
      </c>
      <c r="AI301" s="17">
        <v>0.16717746167411601</v>
      </c>
      <c r="AJ301" s="17">
        <v>0.602348916555562</v>
      </c>
      <c r="AK301" s="17"/>
      <c r="AL301" s="17">
        <v>0.69863013430694498</v>
      </c>
      <c r="AM301" s="17">
        <v>0.57136638380423899</v>
      </c>
      <c r="AN301" s="17">
        <v>0.62889432513804999</v>
      </c>
      <c r="AO301" s="17">
        <v>6.1258543519052397E-2</v>
      </c>
      <c r="AP301" s="17">
        <v>0.76243439336848995</v>
      </c>
      <c r="AQ301" s="17"/>
      <c r="AR301" s="17">
        <v>0.75822692395932201</v>
      </c>
      <c r="AS301" s="17">
        <v>0.53550209959088002</v>
      </c>
      <c r="AT301" s="17">
        <v>5.5060227032976701E-2</v>
      </c>
    </row>
    <row r="302" spans="2:46" x14ac:dyDescent="0.3">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row>
    <row r="303" spans="2:46" x14ac:dyDescent="0.3">
      <c r="B303" s="6" t="s">
        <v>234</v>
      </c>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row>
    <row r="304" spans="2:46" x14ac:dyDescent="0.3">
      <c r="B304" s="24" t="s">
        <v>65</v>
      </c>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row>
    <row r="305" spans="2:46" x14ac:dyDescent="0.3">
      <c r="B305" t="s">
        <v>140</v>
      </c>
      <c r="C305" s="17">
        <v>0.18449148260051201</v>
      </c>
      <c r="D305" s="17">
        <v>0.21102763521608101</v>
      </c>
      <c r="E305" s="17">
        <v>0.15807988906789699</v>
      </c>
      <c r="F305" s="17"/>
      <c r="G305" s="17">
        <v>0.18312812823994701</v>
      </c>
      <c r="H305" s="17">
        <v>0.28182176768075901</v>
      </c>
      <c r="I305" s="17">
        <v>0.10135288139142</v>
      </c>
      <c r="J305" s="17">
        <v>0.13213151498481099</v>
      </c>
      <c r="K305" s="17">
        <v>0.203373958495872</v>
      </c>
      <c r="L305" s="17">
        <v>0.203912110966813</v>
      </c>
      <c r="M305" s="17"/>
      <c r="N305" s="17">
        <v>0.22964252670025601</v>
      </c>
      <c r="O305" s="17">
        <v>0.15898090266134299</v>
      </c>
      <c r="P305" s="17">
        <v>0.197522639748963</v>
      </c>
      <c r="Q305" s="17">
        <v>0.14735616152702999</v>
      </c>
      <c r="R305" s="17"/>
      <c r="S305" s="17">
        <v>0.25042690779472099</v>
      </c>
      <c r="T305" s="17">
        <v>0.16250876461400901</v>
      </c>
      <c r="U305" s="17">
        <v>0.22472897866234101</v>
      </c>
      <c r="V305" s="17">
        <v>0.170146558129946</v>
      </c>
      <c r="W305" s="17">
        <v>0.18876083672101501</v>
      </c>
      <c r="X305" s="17">
        <v>0.162812735569903</v>
      </c>
      <c r="Y305" s="17">
        <v>0.17357653380805499</v>
      </c>
      <c r="Z305" s="17">
        <v>0.104171866834866</v>
      </c>
      <c r="AA305" s="17">
        <v>0.182505295900418</v>
      </c>
      <c r="AB305" s="17">
        <v>0.178646049967916</v>
      </c>
      <c r="AC305" s="17">
        <v>0.19469964686878699</v>
      </c>
      <c r="AD305" s="17">
        <v>0.105066347830697</v>
      </c>
      <c r="AE305" s="17"/>
      <c r="AF305" s="17">
        <v>0.12494132063602501</v>
      </c>
      <c r="AG305" s="17">
        <v>0.13505546455237299</v>
      </c>
      <c r="AH305" s="17">
        <v>0.20887033706366401</v>
      </c>
      <c r="AI305" s="17">
        <v>0.40874423920638803</v>
      </c>
      <c r="AJ305" s="17">
        <v>0.17853960049611201</v>
      </c>
      <c r="AK305" s="17"/>
      <c r="AL305" s="17">
        <v>0.16311652532852999</v>
      </c>
      <c r="AM305" s="17">
        <v>0.19987971141885699</v>
      </c>
      <c r="AN305" s="17">
        <v>0.13576799642821699</v>
      </c>
      <c r="AO305" s="17">
        <v>0.46668355493704</v>
      </c>
      <c r="AP305" s="17">
        <v>0.115179127195239</v>
      </c>
      <c r="AQ305" s="17"/>
      <c r="AR305" s="17">
        <v>9.6456480972537895E-2</v>
      </c>
      <c r="AS305" s="17">
        <v>0.18210539557500699</v>
      </c>
      <c r="AT305" s="17">
        <v>0.45827980131675899</v>
      </c>
    </row>
    <row r="306" spans="2:46" x14ac:dyDescent="0.3">
      <c r="B306" t="s">
        <v>231</v>
      </c>
      <c r="C306" s="17">
        <v>0.18343817408815799</v>
      </c>
      <c r="D306" s="17">
        <v>0.21435079483317701</v>
      </c>
      <c r="E306" s="17">
        <v>0.15266260325432399</v>
      </c>
      <c r="F306" s="17"/>
      <c r="G306" s="17">
        <v>0.21959153222517699</v>
      </c>
      <c r="H306" s="17">
        <v>0.31363090009001199</v>
      </c>
      <c r="I306" s="17">
        <v>0.22952746430583801</v>
      </c>
      <c r="J306" s="17">
        <v>0.15124459435249701</v>
      </c>
      <c r="K306" s="17">
        <v>0.12729538760904699</v>
      </c>
      <c r="L306" s="17">
        <v>7.9838321655689701E-2</v>
      </c>
      <c r="M306" s="17"/>
      <c r="N306" s="17">
        <v>0.26143579938501799</v>
      </c>
      <c r="O306" s="17">
        <v>0.164640614489767</v>
      </c>
      <c r="P306" s="17">
        <v>0.167651796427431</v>
      </c>
      <c r="Q306" s="17">
        <v>0.134950594124155</v>
      </c>
      <c r="R306" s="17"/>
      <c r="S306" s="17">
        <v>0.26510637486527999</v>
      </c>
      <c r="T306" s="17">
        <v>0.12973018029966699</v>
      </c>
      <c r="U306" s="17">
        <v>0.127950895315119</v>
      </c>
      <c r="V306" s="17">
        <v>0.19958477851586701</v>
      </c>
      <c r="W306" s="17">
        <v>0.168531779608492</v>
      </c>
      <c r="X306" s="17">
        <v>0.213334071710055</v>
      </c>
      <c r="Y306" s="17">
        <v>0.17547544203794899</v>
      </c>
      <c r="Z306" s="17">
        <v>0.269916571388987</v>
      </c>
      <c r="AA306" s="17">
        <v>0.18513898203040099</v>
      </c>
      <c r="AB306" s="17">
        <v>0.131680694404223</v>
      </c>
      <c r="AC306" s="17">
        <v>0.194038398775424</v>
      </c>
      <c r="AD306" s="17">
        <v>0.116347745994572</v>
      </c>
      <c r="AE306" s="17"/>
      <c r="AF306" s="17">
        <v>0.116571699832903</v>
      </c>
      <c r="AG306" s="17">
        <v>0.366582925803982</v>
      </c>
      <c r="AH306" s="17">
        <v>5.3591422283552501E-2</v>
      </c>
      <c r="AI306" s="17">
        <v>0.112111613872866</v>
      </c>
      <c r="AJ306" s="17">
        <v>0.141120932546862</v>
      </c>
      <c r="AK306" s="17"/>
      <c r="AL306" s="17">
        <v>0.16385635070340401</v>
      </c>
      <c r="AM306" s="17">
        <v>6.5536305239893303E-2</v>
      </c>
      <c r="AN306" s="17">
        <v>0.51302028945403599</v>
      </c>
      <c r="AO306" s="17">
        <v>0.13525928556626701</v>
      </c>
      <c r="AP306" s="17">
        <v>0.114203206179726</v>
      </c>
      <c r="AQ306" s="17"/>
      <c r="AR306" s="17">
        <v>0.21011016829506099</v>
      </c>
      <c r="AS306" s="17">
        <v>0.18371772240373799</v>
      </c>
      <c r="AT306" s="17">
        <v>0.13533667188825799</v>
      </c>
    </row>
    <row r="307" spans="2:46" x14ac:dyDescent="0.3">
      <c r="B307" t="s">
        <v>232</v>
      </c>
      <c r="C307" s="17">
        <v>0.50296259527012399</v>
      </c>
      <c r="D307" s="17">
        <v>0.48442358449388701</v>
      </c>
      <c r="E307" s="17">
        <v>0.52169954740469004</v>
      </c>
      <c r="F307" s="17"/>
      <c r="G307" s="17">
        <v>0.38164397851085402</v>
      </c>
      <c r="H307" s="17">
        <v>0.30454985144392399</v>
      </c>
      <c r="I307" s="17">
        <v>0.47837458122198501</v>
      </c>
      <c r="J307" s="17">
        <v>0.60197748990784195</v>
      </c>
      <c r="K307" s="17">
        <v>0.59553533659998104</v>
      </c>
      <c r="L307" s="17">
        <v>0.62241733330097904</v>
      </c>
      <c r="M307" s="17"/>
      <c r="N307" s="17">
        <v>0.45016592791309101</v>
      </c>
      <c r="O307" s="17">
        <v>0.52593318993176297</v>
      </c>
      <c r="P307" s="17">
        <v>0.490266526759426</v>
      </c>
      <c r="Q307" s="17">
        <v>0.55107882378708695</v>
      </c>
      <c r="R307" s="17"/>
      <c r="S307" s="17">
        <v>0.34564367317737799</v>
      </c>
      <c r="T307" s="17">
        <v>0.56551353213357503</v>
      </c>
      <c r="U307" s="17">
        <v>0.45228673933472002</v>
      </c>
      <c r="V307" s="17">
        <v>0.47178678471718399</v>
      </c>
      <c r="W307" s="17">
        <v>0.54133156248438397</v>
      </c>
      <c r="X307" s="17">
        <v>0.47770209136570901</v>
      </c>
      <c r="Y307" s="17">
        <v>0.52969985363362204</v>
      </c>
      <c r="Z307" s="17">
        <v>0.56987478903022404</v>
      </c>
      <c r="AA307" s="17">
        <v>0.527431123615547</v>
      </c>
      <c r="AB307" s="17">
        <v>0.59250618467564098</v>
      </c>
      <c r="AC307" s="17">
        <v>0.50877094632433195</v>
      </c>
      <c r="AD307" s="17">
        <v>0.65531061187769502</v>
      </c>
      <c r="AE307" s="17"/>
      <c r="AF307" s="17">
        <v>0.621716941714614</v>
      </c>
      <c r="AG307" s="17">
        <v>0.42513264033938802</v>
      </c>
      <c r="AH307" s="17">
        <v>0.64825979489784702</v>
      </c>
      <c r="AI307" s="17">
        <v>0.40843697285089597</v>
      </c>
      <c r="AJ307" s="17">
        <v>0.53670671576182105</v>
      </c>
      <c r="AK307" s="17"/>
      <c r="AL307" s="17">
        <v>0.51468208556086203</v>
      </c>
      <c r="AM307" s="17">
        <v>0.66246818353831505</v>
      </c>
      <c r="AN307" s="17">
        <v>0.28950888533939401</v>
      </c>
      <c r="AO307" s="17">
        <v>0.32280663834408602</v>
      </c>
      <c r="AP307" s="17">
        <v>0.63495522691710704</v>
      </c>
      <c r="AQ307" s="17"/>
      <c r="AR307" s="17">
        <v>0.53591980395352901</v>
      </c>
      <c r="AS307" s="17">
        <v>0.56028269029808797</v>
      </c>
      <c r="AT307" s="17">
        <v>0.33787503334124902</v>
      </c>
    </row>
    <row r="308" spans="2:46" x14ac:dyDescent="0.3">
      <c r="B308" t="s">
        <v>79</v>
      </c>
      <c r="C308" s="17">
        <v>0.12910774804120601</v>
      </c>
      <c r="D308" s="17">
        <v>9.0197985456854202E-2</v>
      </c>
      <c r="E308" s="17">
        <v>0.167557960273088</v>
      </c>
      <c r="F308" s="17"/>
      <c r="G308" s="17">
        <v>0.21563636102402201</v>
      </c>
      <c r="H308" s="17">
        <v>9.9997480785304696E-2</v>
      </c>
      <c r="I308" s="17">
        <v>0.190745073080757</v>
      </c>
      <c r="J308" s="17">
        <v>0.114646400754851</v>
      </c>
      <c r="K308" s="17">
        <v>7.3795317295099305E-2</v>
      </c>
      <c r="L308" s="17">
        <v>9.3832234076518403E-2</v>
      </c>
      <c r="M308" s="17"/>
      <c r="N308" s="17">
        <v>5.8755746001635203E-2</v>
      </c>
      <c r="O308" s="17">
        <v>0.15044529291712699</v>
      </c>
      <c r="P308" s="17">
        <v>0.14455903706418</v>
      </c>
      <c r="Q308" s="17">
        <v>0.16661442056172801</v>
      </c>
      <c r="R308" s="17"/>
      <c r="S308" s="17">
        <v>0.13882304416262001</v>
      </c>
      <c r="T308" s="17">
        <v>0.14224752295274801</v>
      </c>
      <c r="U308" s="17">
        <v>0.19503338668782</v>
      </c>
      <c r="V308" s="17">
        <v>0.158481878637002</v>
      </c>
      <c r="W308" s="17">
        <v>0.10137582118610899</v>
      </c>
      <c r="X308" s="17">
        <v>0.14615110135433301</v>
      </c>
      <c r="Y308" s="17">
        <v>0.121248170520374</v>
      </c>
      <c r="Z308" s="17">
        <v>5.6036772745923301E-2</v>
      </c>
      <c r="AA308" s="17">
        <v>0.104924598453634</v>
      </c>
      <c r="AB308" s="17">
        <v>9.7167070952220005E-2</v>
      </c>
      <c r="AC308" s="17">
        <v>0.102491008031457</v>
      </c>
      <c r="AD308" s="17">
        <v>0.123275294297036</v>
      </c>
      <c r="AE308" s="17"/>
      <c r="AF308" s="17">
        <v>0.136770037816457</v>
      </c>
      <c r="AG308" s="17">
        <v>7.3228969304255806E-2</v>
      </c>
      <c r="AH308" s="17">
        <v>8.92784457549365E-2</v>
      </c>
      <c r="AI308" s="17">
        <v>7.0707174069849998E-2</v>
      </c>
      <c r="AJ308" s="17">
        <v>0.14363275119520499</v>
      </c>
      <c r="AK308" s="17"/>
      <c r="AL308" s="17">
        <v>0.15834503840720399</v>
      </c>
      <c r="AM308" s="17">
        <v>7.2115799802933894E-2</v>
      </c>
      <c r="AN308" s="17">
        <v>6.1702828778354001E-2</v>
      </c>
      <c r="AO308" s="17">
        <v>7.52505211526069E-2</v>
      </c>
      <c r="AP308" s="17">
        <v>0.13566243970792699</v>
      </c>
      <c r="AQ308" s="17"/>
      <c r="AR308" s="17">
        <v>0.157513546778873</v>
      </c>
      <c r="AS308" s="17">
        <v>7.3894191723167399E-2</v>
      </c>
      <c r="AT308" s="17">
        <v>6.8508493453735095E-2</v>
      </c>
    </row>
    <row r="309" spans="2:46" x14ac:dyDescent="0.3">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row>
    <row r="310" spans="2:46" x14ac:dyDescent="0.3">
      <c r="B310" s="6" t="s">
        <v>235</v>
      </c>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row>
    <row r="311" spans="2:46" x14ac:dyDescent="0.3">
      <c r="B311" s="24" t="s">
        <v>65</v>
      </c>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row>
    <row r="312" spans="2:46" x14ac:dyDescent="0.3">
      <c r="B312" t="s">
        <v>140</v>
      </c>
      <c r="C312" s="17">
        <v>0.19137689568213301</v>
      </c>
      <c r="D312" s="17">
        <v>0.203316464778551</v>
      </c>
      <c r="E312" s="17">
        <v>0.17926658389886699</v>
      </c>
      <c r="F312" s="17"/>
      <c r="G312" s="17">
        <v>0.14946454119695499</v>
      </c>
      <c r="H312" s="17">
        <v>0.24869849741747099</v>
      </c>
      <c r="I312" s="17">
        <v>0.12763232052598</v>
      </c>
      <c r="J312" s="17">
        <v>0.11348538955488099</v>
      </c>
      <c r="K312" s="17">
        <v>0.23268507004896599</v>
      </c>
      <c r="L312" s="17">
        <v>0.26020094130773602</v>
      </c>
      <c r="M312" s="17"/>
      <c r="N312" s="17">
        <v>0.20818252324483499</v>
      </c>
      <c r="O312" s="17">
        <v>0.210651016070831</v>
      </c>
      <c r="P312" s="17">
        <v>0.180219406933709</v>
      </c>
      <c r="Q312" s="17">
        <v>0.16367809406446501</v>
      </c>
      <c r="R312" s="17"/>
      <c r="S312" s="17">
        <v>0.249006113204357</v>
      </c>
      <c r="T312" s="17">
        <v>0.176834525860248</v>
      </c>
      <c r="U312" s="17">
        <v>0.24845006818991799</v>
      </c>
      <c r="V312" s="17">
        <v>0.202854658757644</v>
      </c>
      <c r="W312" s="17">
        <v>0.170115183423931</v>
      </c>
      <c r="X312" s="17">
        <v>0.13871767766477799</v>
      </c>
      <c r="Y312" s="17">
        <v>0.223638924963249</v>
      </c>
      <c r="Z312" s="17">
        <v>0.10656744955770001</v>
      </c>
      <c r="AA312" s="17">
        <v>0.17584539138490299</v>
      </c>
      <c r="AB312" s="17">
        <v>0.19479181720924801</v>
      </c>
      <c r="AC312" s="17">
        <v>0.15526860985239399</v>
      </c>
      <c r="AD312" s="17">
        <v>0.139064872466238</v>
      </c>
      <c r="AE312" s="17"/>
      <c r="AF312" s="17">
        <v>9.7205007984749098E-2</v>
      </c>
      <c r="AG312" s="17">
        <v>0.123634637137221</v>
      </c>
      <c r="AH312" s="17">
        <v>0.214817912972293</v>
      </c>
      <c r="AI312" s="17">
        <v>0.468434550094734</v>
      </c>
      <c r="AJ312" s="17">
        <v>0.18211732176797499</v>
      </c>
      <c r="AK312" s="17"/>
      <c r="AL312" s="17">
        <v>0.13505309855439401</v>
      </c>
      <c r="AM312" s="17">
        <v>0.21753620294536599</v>
      </c>
      <c r="AN312" s="17">
        <v>0.123995874811648</v>
      </c>
      <c r="AO312" s="17">
        <v>0.54105330240758298</v>
      </c>
      <c r="AP312" s="17">
        <v>6.9714055787762103E-2</v>
      </c>
      <c r="AQ312" s="17"/>
      <c r="AR312" s="17">
        <v>7.2452195917983506E-2</v>
      </c>
      <c r="AS312" s="17">
        <v>0.203165554466962</v>
      </c>
      <c r="AT312" s="17">
        <v>0.53779748099634295</v>
      </c>
    </row>
    <row r="313" spans="2:46" x14ac:dyDescent="0.3">
      <c r="B313" t="s">
        <v>231</v>
      </c>
      <c r="C313" s="17">
        <v>0.21289610491295799</v>
      </c>
      <c r="D313" s="17">
        <v>0.25585010258398</v>
      </c>
      <c r="E313" s="17">
        <v>0.17150082776258399</v>
      </c>
      <c r="F313" s="17"/>
      <c r="G313" s="17">
        <v>0.239398143576566</v>
      </c>
      <c r="H313" s="17">
        <v>0.328072064313433</v>
      </c>
      <c r="I313" s="17">
        <v>0.25361582008796502</v>
      </c>
      <c r="J313" s="17">
        <v>0.195437891060877</v>
      </c>
      <c r="K313" s="17">
        <v>0.15860479286027801</v>
      </c>
      <c r="L313" s="17">
        <v>0.11908916057284499</v>
      </c>
      <c r="M313" s="17"/>
      <c r="N313" s="17">
        <v>0.31519719680477298</v>
      </c>
      <c r="O313" s="17">
        <v>0.19276029324020899</v>
      </c>
      <c r="P313" s="17">
        <v>0.17517169225062099</v>
      </c>
      <c r="Q313" s="17">
        <v>0.15498594459081899</v>
      </c>
      <c r="R313" s="17"/>
      <c r="S313" s="17">
        <v>0.33097022049360503</v>
      </c>
      <c r="T313" s="17">
        <v>0.16633675458709901</v>
      </c>
      <c r="U313" s="17">
        <v>0.14556258526162</v>
      </c>
      <c r="V313" s="17">
        <v>0.20883970449715</v>
      </c>
      <c r="W313" s="17">
        <v>0.19279738825095899</v>
      </c>
      <c r="X313" s="17">
        <v>0.24505253910947999</v>
      </c>
      <c r="Y313" s="17">
        <v>0.17696918479333101</v>
      </c>
      <c r="Z313" s="17">
        <v>0.23731263479776801</v>
      </c>
      <c r="AA313" s="17">
        <v>0.22019831529547401</v>
      </c>
      <c r="AB313" s="17">
        <v>0.15533745281535499</v>
      </c>
      <c r="AC313" s="17">
        <v>0.25199395106734301</v>
      </c>
      <c r="AD313" s="17">
        <v>0.148417273586301</v>
      </c>
      <c r="AE313" s="17"/>
      <c r="AF313" s="17">
        <v>0.191134672620032</v>
      </c>
      <c r="AG313" s="17">
        <v>0.40657563834222799</v>
      </c>
      <c r="AH313" s="17">
        <v>5.96278362673065E-2</v>
      </c>
      <c r="AI313" s="17">
        <v>0.107555310244944</v>
      </c>
      <c r="AJ313" s="17">
        <v>0.21929992994199399</v>
      </c>
      <c r="AK313" s="17"/>
      <c r="AL313" s="17">
        <v>0.28403516579162902</v>
      </c>
      <c r="AM313" s="17">
        <v>5.4030157885337E-2</v>
      </c>
      <c r="AN313" s="17">
        <v>0.56649344582620398</v>
      </c>
      <c r="AO313" s="17">
        <v>0.11826318083354</v>
      </c>
      <c r="AP313" s="17">
        <v>0.17307159830916499</v>
      </c>
      <c r="AQ313" s="17"/>
      <c r="AR313" s="17">
        <v>0.25461202492714802</v>
      </c>
      <c r="AS313" s="17">
        <v>0.20781015013229301</v>
      </c>
      <c r="AT313" s="17">
        <v>0.14575569171841099</v>
      </c>
    </row>
    <row r="314" spans="2:46" x14ac:dyDescent="0.3">
      <c r="B314" t="s">
        <v>232</v>
      </c>
      <c r="C314" s="17">
        <v>0.45926823287603302</v>
      </c>
      <c r="D314" s="17">
        <v>0.43957546076745102</v>
      </c>
      <c r="E314" s="17">
        <v>0.47793062063922498</v>
      </c>
      <c r="F314" s="17"/>
      <c r="G314" s="17">
        <v>0.39874547630217</v>
      </c>
      <c r="H314" s="17">
        <v>0.29817085310541402</v>
      </c>
      <c r="I314" s="17">
        <v>0.43763393448499099</v>
      </c>
      <c r="J314" s="17">
        <v>0.57621418985639905</v>
      </c>
      <c r="K314" s="17">
        <v>0.52111164333793103</v>
      </c>
      <c r="L314" s="17">
        <v>0.51156501922978503</v>
      </c>
      <c r="M314" s="17"/>
      <c r="N314" s="17">
        <v>0.39312060003662902</v>
      </c>
      <c r="O314" s="17">
        <v>0.44809210197421301</v>
      </c>
      <c r="P314" s="17">
        <v>0.50041669014456902</v>
      </c>
      <c r="Q314" s="17">
        <v>0.50761375312298995</v>
      </c>
      <c r="R314" s="17"/>
      <c r="S314" s="17">
        <v>0.30637878769911803</v>
      </c>
      <c r="T314" s="17">
        <v>0.50976755689254105</v>
      </c>
      <c r="U314" s="17">
        <v>0.42335286313949499</v>
      </c>
      <c r="V314" s="17">
        <v>0.42742823015717202</v>
      </c>
      <c r="W314" s="17">
        <v>0.50806330750894302</v>
      </c>
      <c r="X314" s="17">
        <v>0.433209306992412</v>
      </c>
      <c r="Y314" s="17">
        <v>0.45357789430010897</v>
      </c>
      <c r="Z314" s="17">
        <v>0.59428536863157</v>
      </c>
      <c r="AA314" s="17">
        <v>0.49498614358184401</v>
      </c>
      <c r="AB314" s="17">
        <v>0.52491904228082698</v>
      </c>
      <c r="AC314" s="17">
        <v>0.47658496171539599</v>
      </c>
      <c r="AD314" s="17">
        <v>0.59100068722821297</v>
      </c>
      <c r="AE314" s="17"/>
      <c r="AF314" s="17">
        <v>0.53712765585639499</v>
      </c>
      <c r="AG314" s="17">
        <v>0.36891497525494898</v>
      </c>
      <c r="AH314" s="17">
        <v>0.642591880243221</v>
      </c>
      <c r="AI314" s="17">
        <v>0.34935251734357797</v>
      </c>
      <c r="AJ314" s="17">
        <v>0.47880948858994798</v>
      </c>
      <c r="AK314" s="17"/>
      <c r="AL314" s="17">
        <v>0.47032694635980798</v>
      </c>
      <c r="AM314" s="17">
        <v>0.65455717770074795</v>
      </c>
      <c r="AN314" s="17">
        <v>0.216554532107362</v>
      </c>
      <c r="AO314" s="17">
        <v>0.26959223124151199</v>
      </c>
      <c r="AP314" s="17">
        <v>0.58070949790159798</v>
      </c>
      <c r="AQ314" s="17"/>
      <c r="AR314" s="17">
        <v>0.51141671618799101</v>
      </c>
      <c r="AS314" s="17">
        <v>0.50577757960265302</v>
      </c>
      <c r="AT314" s="17">
        <v>0.248348607673924</v>
      </c>
    </row>
    <row r="315" spans="2:46" x14ac:dyDescent="0.3">
      <c r="B315" t="s">
        <v>79</v>
      </c>
      <c r="C315" s="17">
        <v>0.13645876652887601</v>
      </c>
      <c r="D315" s="17">
        <v>0.101257971870018</v>
      </c>
      <c r="E315" s="17">
        <v>0.17130196769932299</v>
      </c>
      <c r="F315" s="17"/>
      <c r="G315" s="17">
        <v>0.21239183892430899</v>
      </c>
      <c r="H315" s="17">
        <v>0.12505858516368201</v>
      </c>
      <c r="I315" s="17">
        <v>0.18111792490106399</v>
      </c>
      <c r="J315" s="17">
        <v>0.114862529527843</v>
      </c>
      <c r="K315" s="17">
        <v>8.7598493752825399E-2</v>
      </c>
      <c r="L315" s="17">
        <v>0.10914487888963401</v>
      </c>
      <c r="M315" s="17"/>
      <c r="N315" s="17">
        <v>8.3499679913763503E-2</v>
      </c>
      <c r="O315" s="17">
        <v>0.148496588714747</v>
      </c>
      <c r="P315" s="17">
        <v>0.144192210671101</v>
      </c>
      <c r="Q315" s="17">
        <v>0.17372220822172599</v>
      </c>
      <c r="R315" s="17"/>
      <c r="S315" s="17">
        <v>0.11364487860292</v>
      </c>
      <c r="T315" s="17">
        <v>0.14706116266011199</v>
      </c>
      <c r="U315" s="17">
        <v>0.18263448340896701</v>
      </c>
      <c r="V315" s="17">
        <v>0.16087740658803401</v>
      </c>
      <c r="W315" s="17">
        <v>0.12902412081616699</v>
      </c>
      <c r="X315" s="17">
        <v>0.18302047623333001</v>
      </c>
      <c r="Y315" s="17">
        <v>0.14581399594331099</v>
      </c>
      <c r="Z315" s="17">
        <v>6.1834547012961698E-2</v>
      </c>
      <c r="AA315" s="17">
        <v>0.10897014973777901</v>
      </c>
      <c r="AB315" s="17">
        <v>0.12495168769457</v>
      </c>
      <c r="AC315" s="17">
        <v>0.116152477364867</v>
      </c>
      <c r="AD315" s="17">
        <v>0.121517166719248</v>
      </c>
      <c r="AE315" s="17"/>
      <c r="AF315" s="17">
        <v>0.17453266353882399</v>
      </c>
      <c r="AG315" s="17">
        <v>0.100874749265602</v>
      </c>
      <c r="AH315" s="17">
        <v>8.2962370517179404E-2</v>
      </c>
      <c r="AI315" s="17">
        <v>7.4657622316744304E-2</v>
      </c>
      <c r="AJ315" s="17">
        <v>0.119773259700083</v>
      </c>
      <c r="AK315" s="17"/>
      <c r="AL315" s="17">
        <v>0.110584789294169</v>
      </c>
      <c r="AM315" s="17">
        <v>7.3876461468549398E-2</v>
      </c>
      <c r="AN315" s="17">
        <v>9.2956147254785806E-2</v>
      </c>
      <c r="AO315" s="17">
        <v>7.1091285517365196E-2</v>
      </c>
      <c r="AP315" s="17">
        <v>0.17650484800147501</v>
      </c>
      <c r="AQ315" s="17"/>
      <c r="AR315" s="17">
        <v>0.16151906296687699</v>
      </c>
      <c r="AS315" s="17">
        <v>8.3246715798091495E-2</v>
      </c>
      <c r="AT315" s="17">
        <v>6.80982196113223E-2</v>
      </c>
    </row>
    <row r="316" spans="2:46" x14ac:dyDescent="0.3">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row>
    <row r="317" spans="2:46" x14ac:dyDescent="0.3">
      <c r="B317" s="6" t="s">
        <v>236</v>
      </c>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row>
    <row r="318" spans="2:46" x14ac:dyDescent="0.3">
      <c r="B318" s="24" t="s">
        <v>65</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row>
    <row r="319" spans="2:46" x14ac:dyDescent="0.3">
      <c r="B319" t="s">
        <v>140</v>
      </c>
      <c r="C319" s="17">
        <v>0.20359716038280001</v>
      </c>
      <c r="D319" s="17">
        <v>0.23623416810297801</v>
      </c>
      <c r="E319" s="17">
        <v>0.17226824696075699</v>
      </c>
      <c r="F319" s="17"/>
      <c r="G319" s="17">
        <v>0.17850081676436499</v>
      </c>
      <c r="H319" s="17">
        <v>0.261432342239313</v>
      </c>
      <c r="I319" s="17">
        <v>0.15790278042112499</v>
      </c>
      <c r="J319" s="17">
        <v>0.104332556639644</v>
      </c>
      <c r="K319" s="17">
        <v>0.21265632189370601</v>
      </c>
      <c r="L319" s="17">
        <v>0.285139858899146</v>
      </c>
      <c r="M319" s="17"/>
      <c r="N319" s="17">
        <v>0.253461911924385</v>
      </c>
      <c r="O319" s="17">
        <v>0.19210412868684101</v>
      </c>
      <c r="P319" s="17">
        <v>0.19438953287812799</v>
      </c>
      <c r="Q319" s="17">
        <v>0.16852867878998301</v>
      </c>
      <c r="R319" s="17"/>
      <c r="S319" s="17">
        <v>0.26034406085558498</v>
      </c>
      <c r="T319" s="17">
        <v>0.14578873498314701</v>
      </c>
      <c r="U319" s="17">
        <v>0.24806876727702901</v>
      </c>
      <c r="V319" s="17">
        <v>0.254055709910181</v>
      </c>
      <c r="W319" s="17">
        <v>0.17895531060493999</v>
      </c>
      <c r="X319" s="17">
        <v>0.197795103374449</v>
      </c>
      <c r="Y319" s="17">
        <v>0.200876215910126</v>
      </c>
      <c r="Z319" s="17">
        <v>0.14727007325293401</v>
      </c>
      <c r="AA319" s="17">
        <v>0.21381153042404299</v>
      </c>
      <c r="AB319" s="17">
        <v>0.173210316749763</v>
      </c>
      <c r="AC319" s="17">
        <v>0.19482312920800399</v>
      </c>
      <c r="AD319" s="17">
        <v>0.143429280262656</v>
      </c>
      <c r="AE319" s="17"/>
      <c r="AF319" s="17">
        <v>0.12203735596705099</v>
      </c>
      <c r="AG319" s="17">
        <v>0.14061518419080099</v>
      </c>
      <c r="AH319" s="17">
        <v>0.24488105674833999</v>
      </c>
      <c r="AI319" s="17">
        <v>0.48331570091706</v>
      </c>
      <c r="AJ319" s="17">
        <v>0.16258740394694399</v>
      </c>
      <c r="AK319" s="17"/>
      <c r="AL319" s="17">
        <v>0.134978832743155</v>
      </c>
      <c r="AM319" s="17">
        <v>0.24728212318036</v>
      </c>
      <c r="AN319" s="17">
        <v>0.136266176522714</v>
      </c>
      <c r="AO319" s="17">
        <v>0.55441502347053595</v>
      </c>
      <c r="AP319" s="17">
        <v>7.3892331052263394E-2</v>
      </c>
      <c r="AQ319" s="17"/>
      <c r="AR319" s="17">
        <v>7.7067961659787604E-2</v>
      </c>
      <c r="AS319" s="17">
        <v>0.22105448632944999</v>
      </c>
      <c r="AT319" s="17">
        <v>0.55836817173527498</v>
      </c>
    </row>
    <row r="320" spans="2:46" x14ac:dyDescent="0.3">
      <c r="B320" t="s">
        <v>231</v>
      </c>
      <c r="C320" s="17">
        <v>0.181865251565834</v>
      </c>
      <c r="D320" s="17">
        <v>0.223224910774903</v>
      </c>
      <c r="E320" s="17">
        <v>0.141938038446841</v>
      </c>
      <c r="F320" s="17"/>
      <c r="G320" s="17">
        <v>0.210379939521631</v>
      </c>
      <c r="H320" s="17">
        <v>0.30839222362817797</v>
      </c>
      <c r="I320" s="17">
        <v>0.16673068120555401</v>
      </c>
      <c r="J320" s="17">
        <v>0.152617189338382</v>
      </c>
      <c r="K320" s="17">
        <v>0.12769475283594001</v>
      </c>
      <c r="L320" s="17">
        <v>0.13252728722989299</v>
      </c>
      <c r="M320" s="17"/>
      <c r="N320" s="17">
        <v>0.27919738977706299</v>
      </c>
      <c r="O320" s="17">
        <v>0.17164327215694899</v>
      </c>
      <c r="P320" s="17">
        <v>0.13665409516140301</v>
      </c>
      <c r="Q320" s="17">
        <v>0.12758817290845401</v>
      </c>
      <c r="R320" s="17"/>
      <c r="S320" s="17">
        <v>0.28303315962022702</v>
      </c>
      <c r="T320" s="17">
        <v>0.14583167573210201</v>
      </c>
      <c r="U320" s="17">
        <v>0.162720035552501</v>
      </c>
      <c r="V320" s="17">
        <v>0.17161753992638401</v>
      </c>
      <c r="W320" s="17">
        <v>0.149095673860452</v>
      </c>
      <c r="X320" s="17">
        <v>0.17778300430842001</v>
      </c>
      <c r="Y320" s="17">
        <v>0.14957480302141499</v>
      </c>
      <c r="Z320" s="17">
        <v>0.23650391819737501</v>
      </c>
      <c r="AA320" s="17">
        <v>0.16661782482828799</v>
      </c>
      <c r="AB320" s="17">
        <v>0.155893337919319</v>
      </c>
      <c r="AC320" s="17">
        <v>0.22825621691735201</v>
      </c>
      <c r="AD320" s="17">
        <v>0.104974364985793</v>
      </c>
      <c r="AE320" s="17"/>
      <c r="AF320" s="17">
        <v>0.10642105727892701</v>
      </c>
      <c r="AG320" s="17">
        <v>0.35470563338507499</v>
      </c>
      <c r="AH320" s="17">
        <v>5.5735089439899098E-2</v>
      </c>
      <c r="AI320" s="17">
        <v>8.8657478068637899E-2</v>
      </c>
      <c r="AJ320" s="17">
        <v>0.17911365252781999</v>
      </c>
      <c r="AK320" s="17"/>
      <c r="AL320" s="17">
        <v>0.18913786313234399</v>
      </c>
      <c r="AM320" s="17">
        <v>5.0799168235140101E-2</v>
      </c>
      <c r="AN320" s="17">
        <v>0.49697630459563302</v>
      </c>
      <c r="AO320" s="17">
        <v>9.6949879237462094E-2</v>
      </c>
      <c r="AP320" s="17">
        <v>0.164702096918111</v>
      </c>
      <c r="AQ320" s="17"/>
      <c r="AR320" s="17">
        <v>0.22612699951191101</v>
      </c>
      <c r="AS320" s="17">
        <v>0.17370041929890701</v>
      </c>
      <c r="AT320" s="17">
        <v>9.6678017705409305E-2</v>
      </c>
    </row>
    <row r="321" spans="2:46" x14ac:dyDescent="0.3">
      <c r="B321" t="s">
        <v>232</v>
      </c>
      <c r="C321" s="17">
        <v>0.47756765071191998</v>
      </c>
      <c r="D321" s="17">
        <v>0.44114003658739498</v>
      </c>
      <c r="E321" s="17">
        <v>0.51273614086469999</v>
      </c>
      <c r="F321" s="17"/>
      <c r="G321" s="17">
        <v>0.39958551920552299</v>
      </c>
      <c r="H321" s="17">
        <v>0.31615540078702598</v>
      </c>
      <c r="I321" s="17">
        <v>0.51401350538769697</v>
      </c>
      <c r="J321" s="17">
        <v>0.60838654999972397</v>
      </c>
      <c r="K321" s="17">
        <v>0.54933063234214996</v>
      </c>
      <c r="L321" s="17">
        <v>0.476452970805127</v>
      </c>
      <c r="M321" s="17"/>
      <c r="N321" s="17">
        <v>0.38593443825051799</v>
      </c>
      <c r="O321" s="17">
        <v>0.46831978953826803</v>
      </c>
      <c r="P321" s="17">
        <v>0.52988914335305903</v>
      </c>
      <c r="Q321" s="17">
        <v>0.54173399514813503</v>
      </c>
      <c r="R321" s="17"/>
      <c r="S321" s="17">
        <v>0.316801483563877</v>
      </c>
      <c r="T321" s="17">
        <v>0.55431828677190698</v>
      </c>
      <c r="U321" s="17">
        <v>0.41509064449298499</v>
      </c>
      <c r="V321" s="17">
        <v>0.39821916404866697</v>
      </c>
      <c r="W321" s="17">
        <v>0.548864264574073</v>
      </c>
      <c r="X321" s="17">
        <v>0.48670371941093399</v>
      </c>
      <c r="Y321" s="17">
        <v>0.49046602219711899</v>
      </c>
      <c r="Z321" s="17">
        <v>0.58866889113947196</v>
      </c>
      <c r="AA321" s="17">
        <v>0.49646042386297701</v>
      </c>
      <c r="AB321" s="17">
        <v>0.55298196837052604</v>
      </c>
      <c r="AC321" s="17">
        <v>0.47865181554567898</v>
      </c>
      <c r="AD321" s="17">
        <v>0.62952830011371197</v>
      </c>
      <c r="AE321" s="17"/>
      <c r="AF321" s="17">
        <v>0.62179647548507899</v>
      </c>
      <c r="AG321" s="17">
        <v>0.413272403510138</v>
      </c>
      <c r="AH321" s="17">
        <v>0.61340261730030099</v>
      </c>
      <c r="AI321" s="17">
        <v>0.33153768114483501</v>
      </c>
      <c r="AJ321" s="17">
        <v>0.51578001466450396</v>
      </c>
      <c r="AK321" s="17"/>
      <c r="AL321" s="17">
        <v>0.53939341932822105</v>
      </c>
      <c r="AM321" s="17">
        <v>0.62750991875503803</v>
      </c>
      <c r="AN321" s="17">
        <v>0.276000677845746</v>
      </c>
      <c r="AO321" s="17">
        <v>0.25368904550478799</v>
      </c>
      <c r="AP321" s="17">
        <v>0.58837308093742402</v>
      </c>
      <c r="AQ321" s="17"/>
      <c r="AR321" s="17">
        <v>0.53827881685453904</v>
      </c>
      <c r="AS321" s="17">
        <v>0.51798575098497401</v>
      </c>
      <c r="AT321" s="17">
        <v>0.247333747224771</v>
      </c>
    </row>
    <row r="322" spans="2:46" x14ac:dyDescent="0.3">
      <c r="B322" t="s">
        <v>79</v>
      </c>
      <c r="C322" s="17">
        <v>0.13696993733944701</v>
      </c>
      <c r="D322" s="17">
        <v>9.9400884534724204E-2</v>
      </c>
      <c r="E322" s="17">
        <v>0.173057573727702</v>
      </c>
      <c r="F322" s="17"/>
      <c r="G322" s="17">
        <v>0.21153372450848101</v>
      </c>
      <c r="H322" s="17">
        <v>0.114020033345483</v>
      </c>
      <c r="I322" s="17">
        <v>0.16135303298562401</v>
      </c>
      <c r="J322" s="17">
        <v>0.134663704022251</v>
      </c>
      <c r="K322" s="17">
        <v>0.110318292928205</v>
      </c>
      <c r="L322" s="17">
        <v>0.105879883065834</v>
      </c>
      <c r="M322" s="17"/>
      <c r="N322" s="17">
        <v>8.1406260048034099E-2</v>
      </c>
      <c r="O322" s="17">
        <v>0.16793280961794199</v>
      </c>
      <c r="P322" s="17">
        <v>0.13906722860741</v>
      </c>
      <c r="Q322" s="17">
        <v>0.16214915315342801</v>
      </c>
      <c r="R322" s="17"/>
      <c r="S322" s="17">
        <v>0.13982129596031001</v>
      </c>
      <c r="T322" s="17">
        <v>0.154061302512844</v>
      </c>
      <c r="U322" s="17">
        <v>0.174120552677485</v>
      </c>
      <c r="V322" s="17">
        <v>0.17610758611476801</v>
      </c>
      <c r="W322" s="17">
        <v>0.12308475096053501</v>
      </c>
      <c r="X322" s="17">
        <v>0.13771817290619701</v>
      </c>
      <c r="Y322" s="17">
        <v>0.15908295887134</v>
      </c>
      <c r="Z322" s="17">
        <v>2.7557117410219399E-2</v>
      </c>
      <c r="AA322" s="17">
        <v>0.12311022088469201</v>
      </c>
      <c r="AB322" s="17">
        <v>0.117914376960391</v>
      </c>
      <c r="AC322" s="17">
        <v>9.8268838328964297E-2</v>
      </c>
      <c r="AD322" s="17">
        <v>0.12206805463784</v>
      </c>
      <c r="AE322" s="17"/>
      <c r="AF322" s="17">
        <v>0.14974511126894299</v>
      </c>
      <c r="AG322" s="17">
        <v>9.1406778913986006E-2</v>
      </c>
      <c r="AH322" s="17">
        <v>8.5981236511460002E-2</v>
      </c>
      <c r="AI322" s="17">
        <v>9.6489139869466903E-2</v>
      </c>
      <c r="AJ322" s="17">
        <v>0.142518928860732</v>
      </c>
      <c r="AK322" s="17"/>
      <c r="AL322" s="17">
        <v>0.13648988479627999</v>
      </c>
      <c r="AM322" s="17">
        <v>7.4408789829461697E-2</v>
      </c>
      <c r="AN322" s="17">
        <v>9.0756841035907601E-2</v>
      </c>
      <c r="AO322" s="17">
        <v>9.4946051787213298E-2</v>
      </c>
      <c r="AP322" s="17">
        <v>0.17303249109220201</v>
      </c>
      <c r="AQ322" s="17"/>
      <c r="AR322" s="17">
        <v>0.15852622197376301</v>
      </c>
      <c r="AS322" s="17">
        <v>8.7259343386668603E-2</v>
      </c>
      <c r="AT322" s="17">
        <v>9.7620063334545204E-2</v>
      </c>
    </row>
    <row r="323" spans="2:46" x14ac:dyDescent="0.3">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row>
    <row r="324" spans="2:46" x14ac:dyDescent="0.3">
      <c r="B324" s="6" t="s">
        <v>237</v>
      </c>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row>
    <row r="325" spans="2:46" x14ac:dyDescent="0.3">
      <c r="B325" s="24" t="s">
        <v>65</v>
      </c>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row>
    <row r="326" spans="2:46" x14ac:dyDescent="0.3">
      <c r="B326" t="s">
        <v>140</v>
      </c>
      <c r="C326" s="17">
        <v>0.16493172373995901</v>
      </c>
      <c r="D326" s="17">
        <v>0.188748668933438</v>
      </c>
      <c r="E326" s="17">
        <v>0.14211774830242899</v>
      </c>
      <c r="F326" s="17"/>
      <c r="G326" s="17">
        <v>0.19407281698783399</v>
      </c>
      <c r="H326" s="17">
        <v>0.256419959939995</v>
      </c>
      <c r="I326" s="17">
        <v>0.123646862420885</v>
      </c>
      <c r="J326" s="17">
        <v>0.100154350142367</v>
      </c>
      <c r="K326" s="17">
        <v>0.16109508439458001</v>
      </c>
      <c r="L326" s="17">
        <v>0.16002939683512599</v>
      </c>
      <c r="M326" s="17"/>
      <c r="N326" s="17">
        <v>0.201909498963773</v>
      </c>
      <c r="O326" s="17">
        <v>0.14227664656908001</v>
      </c>
      <c r="P326" s="17">
        <v>0.173356901500269</v>
      </c>
      <c r="Q326" s="17">
        <v>0.139607391469631</v>
      </c>
      <c r="R326" s="17"/>
      <c r="S326" s="17">
        <v>0.21690447920020201</v>
      </c>
      <c r="T326" s="17">
        <v>0.12178016779465201</v>
      </c>
      <c r="U326" s="17">
        <v>0.19310622919774501</v>
      </c>
      <c r="V326" s="17">
        <v>0.15227767627101901</v>
      </c>
      <c r="W326" s="17">
        <v>0.199343273920984</v>
      </c>
      <c r="X326" s="17">
        <v>0.19883190265689099</v>
      </c>
      <c r="Y326" s="17">
        <v>0.13831283405397299</v>
      </c>
      <c r="Z326" s="17">
        <v>0.14103210248996001</v>
      </c>
      <c r="AA326" s="17">
        <v>0.153812620671019</v>
      </c>
      <c r="AB326" s="17">
        <v>0.15388221335733601</v>
      </c>
      <c r="AC326" s="17">
        <v>0.15734790830029699</v>
      </c>
      <c r="AD326" s="17">
        <v>7.8160639110083099E-2</v>
      </c>
      <c r="AE326" s="17"/>
      <c r="AF326" s="17">
        <v>9.3265831545453398E-2</v>
      </c>
      <c r="AG326" s="17">
        <v>0.132426480763217</v>
      </c>
      <c r="AH326" s="17">
        <v>0.16548279898837101</v>
      </c>
      <c r="AI326" s="17">
        <v>0.354270281789138</v>
      </c>
      <c r="AJ326" s="17">
        <v>0.15670365975762501</v>
      </c>
      <c r="AK326" s="17"/>
      <c r="AL326" s="17">
        <v>0.118241366751837</v>
      </c>
      <c r="AM326" s="17">
        <v>0.162408967226472</v>
      </c>
      <c r="AN326" s="17">
        <v>0.156965080445092</v>
      </c>
      <c r="AO326" s="17">
        <v>0.423275471122396</v>
      </c>
      <c r="AP326" s="17">
        <v>8.6901086190082702E-2</v>
      </c>
      <c r="AQ326" s="17"/>
      <c r="AR326" s="17">
        <v>8.4403844506846196E-2</v>
      </c>
      <c r="AS326" s="17">
        <v>0.14791062004973701</v>
      </c>
      <c r="AT326" s="17">
        <v>0.441875483275178</v>
      </c>
    </row>
    <row r="327" spans="2:46" x14ac:dyDescent="0.3">
      <c r="B327" t="s">
        <v>231</v>
      </c>
      <c r="C327" s="17">
        <v>0.151864919134646</v>
      </c>
      <c r="D327" s="17">
        <v>0.188173652255993</v>
      </c>
      <c r="E327" s="17">
        <v>0.115716534538467</v>
      </c>
      <c r="F327" s="17"/>
      <c r="G327" s="17">
        <v>0.17696930924461499</v>
      </c>
      <c r="H327" s="17">
        <v>0.29872439233466602</v>
      </c>
      <c r="I327" s="17">
        <v>0.17610936325061599</v>
      </c>
      <c r="J327" s="17">
        <v>0.12871154363033699</v>
      </c>
      <c r="K327" s="17">
        <v>8.5957762356716302E-2</v>
      </c>
      <c r="L327" s="17">
        <v>5.9097749836177701E-2</v>
      </c>
      <c r="M327" s="17"/>
      <c r="N327" s="17">
        <v>0.22708945959857599</v>
      </c>
      <c r="O327" s="17">
        <v>0.14021325242319299</v>
      </c>
      <c r="P327" s="17">
        <v>0.12251638933395401</v>
      </c>
      <c r="Q327" s="17">
        <v>0.108125262419085</v>
      </c>
      <c r="R327" s="17"/>
      <c r="S327" s="17">
        <v>0.25148672391955301</v>
      </c>
      <c r="T327" s="17">
        <v>0.124179172504257</v>
      </c>
      <c r="U327" s="17">
        <v>0.12717411382216001</v>
      </c>
      <c r="V327" s="17">
        <v>0.109047270824982</v>
      </c>
      <c r="W327" s="17">
        <v>0.123436513980909</v>
      </c>
      <c r="X327" s="17">
        <v>0.14707945942513301</v>
      </c>
      <c r="Y327" s="17">
        <v>0.19399568354515201</v>
      </c>
      <c r="Z327" s="17">
        <v>0.209452948840778</v>
      </c>
      <c r="AA327" s="17">
        <v>0.145471130200125</v>
      </c>
      <c r="AB327" s="17">
        <v>9.8844133331251693E-2</v>
      </c>
      <c r="AC327" s="17">
        <v>0.157019209664639</v>
      </c>
      <c r="AD327" s="17">
        <v>6.5771188964163299E-2</v>
      </c>
      <c r="AE327" s="17"/>
      <c r="AF327" s="17">
        <v>0.15007680896473399</v>
      </c>
      <c r="AG327" s="17">
        <v>0.29334670325759099</v>
      </c>
      <c r="AH327" s="17">
        <v>5.8059275626442503E-2</v>
      </c>
      <c r="AI327" s="17">
        <v>8.9895490089285296E-2</v>
      </c>
      <c r="AJ327" s="17">
        <v>0.12523066120844201</v>
      </c>
      <c r="AK327" s="17"/>
      <c r="AL327" s="17">
        <v>0.15381845406682601</v>
      </c>
      <c r="AM327" s="17">
        <v>5.2574061041584498E-2</v>
      </c>
      <c r="AN327" s="17">
        <v>0.42773944734032798</v>
      </c>
      <c r="AO327" s="17">
        <v>9.6417173926085606E-2</v>
      </c>
      <c r="AP327" s="17">
        <v>0.107497741746234</v>
      </c>
      <c r="AQ327" s="17"/>
      <c r="AR327" s="17">
        <v>0.17316947153128401</v>
      </c>
      <c r="AS327" s="17">
        <v>0.162305234735513</v>
      </c>
      <c r="AT327" s="17">
        <v>9.3913709617171701E-2</v>
      </c>
    </row>
    <row r="328" spans="2:46" x14ac:dyDescent="0.3">
      <c r="B328" t="s">
        <v>232</v>
      </c>
      <c r="C328" s="17">
        <v>0.56398815055608897</v>
      </c>
      <c r="D328" s="17">
        <v>0.53889199109657104</v>
      </c>
      <c r="E328" s="17">
        <v>0.58832589068455499</v>
      </c>
      <c r="F328" s="17"/>
      <c r="G328" s="17">
        <v>0.42619632988330403</v>
      </c>
      <c r="H328" s="17">
        <v>0.34391223567828</v>
      </c>
      <c r="I328" s="17">
        <v>0.51877814913337095</v>
      </c>
      <c r="J328" s="17">
        <v>0.66160515655459295</v>
      </c>
      <c r="K328" s="17">
        <v>0.68200881146867198</v>
      </c>
      <c r="L328" s="17">
        <v>0.71287005128360303</v>
      </c>
      <c r="M328" s="17"/>
      <c r="N328" s="17">
        <v>0.50095205434243095</v>
      </c>
      <c r="O328" s="17">
        <v>0.57527292423494203</v>
      </c>
      <c r="P328" s="17">
        <v>0.574660714426941</v>
      </c>
      <c r="Q328" s="17">
        <v>0.611539844888349</v>
      </c>
      <c r="R328" s="17"/>
      <c r="S328" s="17">
        <v>0.40594997272432898</v>
      </c>
      <c r="T328" s="17">
        <v>0.60557450152473802</v>
      </c>
      <c r="U328" s="17">
        <v>0.51981112778369898</v>
      </c>
      <c r="V328" s="17">
        <v>0.60079931638392903</v>
      </c>
      <c r="W328" s="17">
        <v>0.60086995503660801</v>
      </c>
      <c r="X328" s="17">
        <v>0.54263915943450902</v>
      </c>
      <c r="Y328" s="17">
        <v>0.57026929945374005</v>
      </c>
      <c r="Z328" s="17">
        <v>0.59695085649070501</v>
      </c>
      <c r="AA328" s="17">
        <v>0.58014295935472004</v>
      </c>
      <c r="AB328" s="17">
        <v>0.64294812545537505</v>
      </c>
      <c r="AC328" s="17">
        <v>0.56754086127790504</v>
      </c>
      <c r="AD328" s="17">
        <v>0.74654903863282596</v>
      </c>
      <c r="AE328" s="17"/>
      <c r="AF328" s="17">
        <v>0.61559298691681397</v>
      </c>
      <c r="AG328" s="17">
        <v>0.49503346282626698</v>
      </c>
      <c r="AH328" s="17">
        <v>0.69477384755403604</v>
      </c>
      <c r="AI328" s="17">
        <v>0.49436556416124899</v>
      </c>
      <c r="AJ328" s="17">
        <v>0.63675388830434299</v>
      </c>
      <c r="AK328" s="17"/>
      <c r="AL328" s="17">
        <v>0.63372868415457395</v>
      </c>
      <c r="AM328" s="17">
        <v>0.70881964246859597</v>
      </c>
      <c r="AN328" s="17">
        <v>0.33585685427047302</v>
      </c>
      <c r="AO328" s="17">
        <v>0.41167117269190301</v>
      </c>
      <c r="AP328" s="17">
        <v>0.64201554303875297</v>
      </c>
      <c r="AQ328" s="17"/>
      <c r="AR328" s="17">
        <v>0.60163592708587399</v>
      </c>
      <c r="AS328" s="17">
        <v>0.62725775234583703</v>
      </c>
      <c r="AT328" s="17">
        <v>0.39738330276801698</v>
      </c>
    </row>
    <row r="329" spans="2:46" x14ac:dyDescent="0.3">
      <c r="B329" t="s">
        <v>79</v>
      </c>
      <c r="C329" s="17">
        <v>0.119215206569306</v>
      </c>
      <c r="D329" s="17">
        <v>8.4185687713997107E-2</v>
      </c>
      <c r="E329" s="17">
        <v>0.153839826474549</v>
      </c>
      <c r="F329" s="17"/>
      <c r="G329" s="17">
        <v>0.202761543884247</v>
      </c>
      <c r="H329" s="17">
        <v>0.10094341204705901</v>
      </c>
      <c r="I329" s="17">
        <v>0.18146562519512799</v>
      </c>
      <c r="J329" s="17">
        <v>0.109528949672703</v>
      </c>
      <c r="K329" s="17">
        <v>7.0938341780032693E-2</v>
      </c>
      <c r="L329" s="17">
        <v>6.8002802045093305E-2</v>
      </c>
      <c r="M329" s="17"/>
      <c r="N329" s="17">
        <v>7.0048987095220006E-2</v>
      </c>
      <c r="O329" s="17">
        <v>0.142237176772785</v>
      </c>
      <c r="P329" s="17">
        <v>0.12946599473883599</v>
      </c>
      <c r="Q329" s="17">
        <v>0.14072750122293401</v>
      </c>
      <c r="R329" s="17"/>
      <c r="S329" s="17">
        <v>0.125658824155917</v>
      </c>
      <c r="T329" s="17">
        <v>0.148466158176354</v>
      </c>
      <c r="U329" s="17">
        <v>0.159908529196396</v>
      </c>
      <c r="V329" s="17">
        <v>0.13787573652007001</v>
      </c>
      <c r="W329" s="17">
        <v>7.6350257061499796E-2</v>
      </c>
      <c r="X329" s="17">
        <v>0.11144947848346699</v>
      </c>
      <c r="Y329" s="17">
        <v>9.7422182947134298E-2</v>
      </c>
      <c r="Z329" s="17">
        <v>5.25640921785578E-2</v>
      </c>
      <c r="AA329" s="17">
        <v>0.12057328977413501</v>
      </c>
      <c r="AB329" s="17">
        <v>0.10432552785603701</v>
      </c>
      <c r="AC329" s="17">
        <v>0.11809202075715899</v>
      </c>
      <c r="AD329" s="17">
        <v>0.10951913329292701</v>
      </c>
      <c r="AE329" s="17"/>
      <c r="AF329" s="17">
        <v>0.141064372572999</v>
      </c>
      <c r="AG329" s="17">
        <v>7.9193353152925305E-2</v>
      </c>
      <c r="AH329" s="17">
        <v>8.1684077831150698E-2</v>
      </c>
      <c r="AI329" s="17">
        <v>6.1468663960327401E-2</v>
      </c>
      <c r="AJ329" s="17">
        <v>8.1311790729590105E-2</v>
      </c>
      <c r="AK329" s="17"/>
      <c r="AL329" s="17">
        <v>9.4211495026763806E-2</v>
      </c>
      <c r="AM329" s="17">
        <v>7.6197329263347505E-2</v>
      </c>
      <c r="AN329" s="17">
        <v>7.9438617944106796E-2</v>
      </c>
      <c r="AO329" s="17">
        <v>6.8636182259615597E-2</v>
      </c>
      <c r="AP329" s="17">
        <v>0.16358562902493001</v>
      </c>
      <c r="AQ329" s="17"/>
      <c r="AR329" s="17">
        <v>0.14079075687599599</v>
      </c>
      <c r="AS329" s="17">
        <v>6.2526392868912803E-2</v>
      </c>
      <c r="AT329" s="17">
        <v>6.6827504339632901E-2</v>
      </c>
    </row>
    <row r="330" spans="2:46" x14ac:dyDescent="0.3">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row>
    <row r="331" spans="2:46" x14ac:dyDescent="0.3">
      <c r="B331" s="6" t="s">
        <v>238</v>
      </c>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row>
    <row r="332" spans="2:46" x14ac:dyDescent="0.3">
      <c r="B332" s="24" t="s">
        <v>65</v>
      </c>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row>
    <row r="333" spans="2:46" x14ac:dyDescent="0.3">
      <c r="B333" t="s">
        <v>140</v>
      </c>
      <c r="C333" s="17">
        <v>0.242052784981031</v>
      </c>
      <c r="D333" s="17">
        <v>0.263201737774518</v>
      </c>
      <c r="E333" s="17">
        <v>0.222077240989319</v>
      </c>
      <c r="F333" s="17"/>
      <c r="G333" s="17">
        <v>0.17736782329030901</v>
      </c>
      <c r="H333" s="17">
        <v>0.30596950243634202</v>
      </c>
      <c r="I333" s="17">
        <v>0.159168573587116</v>
      </c>
      <c r="J333" s="17">
        <v>0.172221343993229</v>
      </c>
      <c r="K333" s="17">
        <v>0.26966338447458998</v>
      </c>
      <c r="L333" s="17">
        <v>0.33894190545668401</v>
      </c>
      <c r="M333" s="17"/>
      <c r="N333" s="17">
        <v>0.28137021495294501</v>
      </c>
      <c r="O333" s="17">
        <v>0.23399558072919299</v>
      </c>
      <c r="P333" s="17">
        <v>0.24822480258774801</v>
      </c>
      <c r="Q333" s="17">
        <v>0.20168717373175901</v>
      </c>
      <c r="R333" s="17"/>
      <c r="S333" s="17">
        <v>0.28923954415394498</v>
      </c>
      <c r="T333" s="17">
        <v>0.215271250262041</v>
      </c>
      <c r="U333" s="17">
        <v>0.30382757126244803</v>
      </c>
      <c r="V333" s="17">
        <v>0.227691986275845</v>
      </c>
      <c r="W333" s="17">
        <v>0.25041718247771899</v>
      </c>
      <c r="X333" s="17">
        <v>0.20835914748161199</v>
      </c>
      <c r="Y333" s="17">
        <v>0.25914396718251498</v>
      </c>
      <c r="Z333" s="17">
        <v>0.17765350084902101</v>
      </c>
      <c r="AA333" s="17">
        <v>0.235472662397468</v>
      </c>
      <c r="AB333" s="17">
        <v>0.23791195984843699</v>
      </c>
      <c r="AC333" s="17">
        <v>0.231866717589748</v>
      </c>
      <c r="AD333" s="17">
        <v>0.19022731427797501</v>
      </c>
      <c r="AE333" s="17"/>
      <c r="AF333" s="17">
        <v>0.11941019870679399</v>
      </c>
      <c r="AG333" s="17">
        <v>0.15945244463334801</v>
      </c>
      <c r="AH333" s="17">
        <v>0.30326746123299902</v>
      </c>
      <c r="AI333" s="17">
        <v>0.52763641100954495</v>
      </c>
      <c r="AJ333" s="17">
        <v>0.23202659715479701</v>
      </c>
      <c r="AK333" s="17"/>
      <c r="AL333" s="17">
        <v>0.217000312612454</v>
      </c>
      <c r="AM333" s="17">
        <v>0.30439998008664199</v>
      </c>
      <c r="AN333" s="17">
        <v>0.150644844662256</v>
      </c>
      <c r="AO333" s="17">
        <v>0.55400587448809901</v>
      </c>
      <c r="AP333" s="17">
        <v>7.8913353372646294E-2</v>
      </c>
      <c r="AQ333" s="17"/>
      <c r="AR333" s="17">
        <v>0.110885779930496</v>
      </c>
      <c r="AS333" s="17">
        <v>0.28195555311280701</v>
      </c>
      <c r="AT333" s="17">
        <v>0.58717374900810404</v>
      </c>
    </row>
    <row r="334" spans="2:46" x14ac:dyDescent="0.3">
      <c r="B334" t="s">
        <v>231</v>
      </c>
      <c r="C334" s="17">
        <v>0.279118308199932</v>
      </c>
      <c r="D334" s="17">
        <v>0.31458121170601</v>
      </c>
      <c r="E334" s="17">
        <v>0.24524801766575</v>
      </c>
      <c r="F334" s="17"/>
      <c r="G334" s="17">
        <v>0.26610106708014097</v>
      </c>
      <c r="H334" s="17">
        <v>0.31507217010440502</v>
      </c>
      <c r="I334" s="17">
        <v>0.27498581340321099</v>
      </c>
      <c r="J334" s="17">
        <v>0.26973145644288399</v>
      </c>
      <c r="K334" s="17">
        <v>0.30036624225939701</v>
      </c>
      <c r="L334" s="17">
        <v>0.25527124052734701</v>
      </c>
      <c r="M334" s="17"/>
      <c r="N334" s="17">
        <v>0.37495747267886698</v>
      </c>
      <c r="O334" s="17">
        <v>0.27223003015096803</v>
      </c>
      <c r="P334" s="17">
        <v>0.221503076678946</v>
      </c>
      <c r="Q334" s="17">
        <v>0.23268847068409301</v>
      </c>
      <c r="R334" s="17"/>
      <c r="S334" s="17">
        <v>0.303706017580684</v>
      </c>
      <c r="T334" s="17">
        <v>0.22035005844491901</v>
      </c>
      <c r="U334" s="17">
        <v>0.2318222817059</v>
      </c>
      <c r="V334" s="17">
        <v>0.28202428896713699</v>
      </c>
      <c r="W334" s="17">
        <v>0.25753970252081798</v>
      </c>
      <c r="X334" s="17">
        <v>0.27989057530327299</v>
      </c>
      <c r="Y334" s="17">
        <v>0.296999484674556</v>
      </c>
      <c r="Z334" s="17">
        <v>0.278059654006583</v>
      </c>
      <c r="AA334" s="17">
        <v>0.293757386219269</v>
      </c>
      <c r="AB334" s="17">
        <v>0.30511221855060799</v>
      </c>
      <c r="AC334" s="17">
        <v>0.33201325730720099</v>
      </c>
      <c r="AD334" s="17">
        <v>0.31775978669674199</v>
      </c>
      <c r="AE334" s="17"/>
      <c r="AF334" s="17">
        <v>0.24442810051782499</v>
      </c>
      <c r="AG334" s="17">
        <v>0.49701096696347002</v>
      </c>
      <c r="AH334" s="17">
        <v>0.12121584208486801</v>
      </c>
      <c r="AI334" s="17">
        <v>0.13388098528790701</v>
      </c>
      <c r="AJ334" s="17">
        <v>0.31993615260087499</v>
      </c>
      <c r="AK334" s="17"/>
      <c r="AL334" s="17">
        <v>0.34584233807946801</v>
      </c>
      <c r="AM334" s="17">
        <v>0.12116745815032</v>
      </c>
      <c r="AN334" s="17">
        <v>0.60740480877885805</v>
      </c>
      <c r="AO334" s="17">
        <v>0.13381019080889101</v>
      </c>
      <c r="AP334" s="17">
        <v>0.30297926536882902</v>
      </c>
      <c r="AQ334" s="17"/>
      <c r="AR334" s="17">
        <v>0.358649011880107</v>
      </c>
      <c r="AS334" s="17">
        <v>0.26395889875643402</v>
      </c>
      <c r="AT334" s="17">
        <v>0.14166206461603001</v>
      </c>
    </row>
    <row r="335" spans="2:46" x14ac:dyDescent="0.3">
      <c r="B335" t="s">
        <v>232</v>
      </c>
      <c r="C335" s="17">
        <v>0.33144095174701999</v>
      </c>
      <c r="D335" s="17">
        <v>0.30456976084054299</v>
      </c>
      <c r="E335" s="17">
        <v>0.35575330150452</v>
      </c>
      <c r="F335" s="17"/>
      <c r="G335" s="17">
        <v>0.35065970708437999</v>
      </c>
      <c r="H335" s="17">
        <v>0.240317079309468</v>
      </c>
      <c r="I335" s="17">
        <v>0.37100532919368301</v>
      </c>
      <c r="J335" s="17">
        <v>0.41584178609912797</v>
      </c>
      <c r="K335" s="17">
        <v>0.32317275082449198</v>
      </c>
      <c r="L335" s="17">
        <v>0.29742676226095299</v>
      </c>
      <c r="M335" s="17"/>
      <c r="N335" s="17">
        <v>0.249246408575656</v>
      </c>
      <c r="O335" s="17">
        <v>0.316189318525957</v>
      </c>
      <c r="P335" s="17">
        <v>0.37412756814229797</v>
      </c>
      <c r="Q335" s="17">
        <v>0.40231186139651398</v>
      </c>
      <c r="R335" s="17"/>
      <c r="S335" s="17">
        <v>0.238062810395862</v>
      </c>
      <c r="T335" s="17">
        <v>0.40977433995884499</v>
      </c>
      <c r="U335" s="17">
        <v>0.26316273938288698</v>
      </c>
      <c r="V335" s="17">
        <v>0.30220465655915302</v>
      </c>
      <c r="W335" s="17">
        <v>0.38352633002763498</v>
      </c>
      <c r="X335" s="17">
        <v>0.35213151037193502</v>
      </c>
      <c r="Y335" s="17">
        <v>0.31689069225705502</v>
      </c>
      <c r="Z335" s="17">
        <v>0.45324054033453298</v>
      </c>
      <c r="AA335" s="17">
        <v>0.34881858969507101</v>
      </c>
      <c r="AB335" s="17">
        <v>0.34115552306140301</v>
      </c>
      <c r="AC335" s="17">
        <v>0.30700175917456102</v>
      </c>
      <c r="AD335" s="17">
        <v>0.34062763053735001</v>
      </c>
      <c r="AE335" s="17"/>
      <c r="AF335" s="17">
        <v>0.468341158317368</v>
      </c>
      <c r="AG335" s="17">
        <v>0.24696729226792</v>
      </c>
      <c r="AH335" s="17">
        <v>0.482204752845314</v>
      </c>
      <c r="AI335" s="17">
        <v>0.24052056506727901</v>
      </c>
      <c r="AJ335" s="17">
        <v>0.30734268490710098</v>
      </c>
      <c r="AK335" s="17"/>
      <c r="AL335" s="17">
        <v>0.30662682786595102</v>
      </c>
      <c r="AM335" s="17">
        <v>0.48394805973266503</v>
      </c>
      <c r="AN335" s="17">
        <v>0.15749930366991899</v>
      </c>
      <c r="AO335" s="17">
        <v>0.20938932843271499</v>
      </c>
      <c r="AP335" s="17">
        <v>0.43441288170201697</v>
      </c>
      <c r="AQ335" s="17"/>
      <c r="AR335" s="17">
        <v>0.36478765602129798</v>
      </c>
      <c r="AS335" s="17">
        <v>0.35272039022502699</v>
      </c>
      <c r="AT335" s="17">
        <v>0.18018023369614899</v>
      </c>
    </row>
    <row r="336" spans="2:46" x14ac:dyDescent="0.3">
      <c r="B336" t="s">
        <v>79</v>
      </c>
      <c r="C336" s="17">
        <v>0.14738795507201599</v>
      </c>
      <c r="D336" s="17">
        <v>0.117647289678929</v>
      </c>
      <c r="E336" s="17">
        <v>0.176921439840411</v>
      </c>
      <c r="F336" s="17"/>
      <c r="G336" s="17">
        <v>0.205871402545169</v>
      </c>
      <c r="H336" s="17">
        <v>0.13864124814978401</v>
      </c>
      <c r="I336" s="17">
        <v>0.19484028381599</v>
      </c>
      <c r="J336" s="17">
        <v>0.14220541346475901</v>
      </c>
      <c r="K336" s="17">
        <v>0.106797622441521</v>
      </c>
      <c r="L336" s="17">
        <v>0.108360091755016</v>
      </c>
      <c r="M336" s="17"/>
      <c r="N336" s="17">
        <v>9.4425903792532198E-2</v>
      </c>
      <c r="O336" s="17">
        <v>0.17758507059388201</v>
      </c>
      <c r="P336" s="17">
        <v>0.15614455259100801</v>
      </c>
      <c r="Q336" s="17">
        <v>0.16331249418763399</v>
      </c>
      <c r="R336" s="17"/>
      <c r="S336" s="17">
        <v>0.16899162786951</v>
      </c>
      <c r="T336" s="17">
        <v>0.15460435133419501</v>
      </c>
      <c r="U336" s="17">
        <v>0.201187407648765</v>
      </c>
      <c r="V336" s="17">
        <v>0.18807906819786499</v>
      </c>
      <c r="W336" s="17">
        <v>0.108516784973827</v>
      </c>
      <c r="X336" s="17">
        <v>0.15961876684317999</v>
      </c>
      <c r="Y336" s="17">
        <v>0.126965855885875</v>
      </c>
      <c r="Z336" s="17">
        <v>9.1046304809862796E-2</v>
      </c>
      <c r="AA336" s="17">
        <v>0.121951361688192</v>
      </c>
      <c r="AB336" s="17">
        <v>0.115820298539552</v>
      </c>
      <c r="AC336" s="17">
        <v>0.12911826592848999</v>
      </c>
      <c r="AD336" s="17">
        <v>0.15138526848793199</v>
      </c>
      <c r="AE336" s="17"/>
      <c r="AF336" s="17">
        <v>0.16782054245801301</v>
      </c>
      <c r="AG336" s="17">
        <v>9.6569296135263105E-2</v>
      </c>
      <c r="AH336" s="17">
        <v>9.33119438368189E-2</v>
      </c>
      <c r="AI336" s="17">
        <v>9.79620386352687E-2</v>
      </c>
      <c r="AJ336" s="17">
        <v>0.14069456533722699</v>
      </c>
      <c r="AK336" s="17"/>
      <c r="AL336" s="17">
        <v>0.13053052144212801</v>
      </c>
      <c r="AM336" s="17">
        <v>9.0484502030372796E-2</v>
      </c>
      <c r="AN336" s="17">
        <v>8.4451042888966599E-2</v>
      </c>
      <c r="AO336" s="17">
        <v>0.10279460627029401</v>
      </c>
      <c r="AP336" s="17">
        <v>0.18369449955650899</v>
      </c>
      <c r="AQ336" s="17"/>
      <c r="AR336" s="17">
        <v>0.16567755216809901</v>
      </c>
      <c r="AS336" s="17">
        <v>0.101365157905733</v>
      </c>
      <c r="AT336" s="17">
        <v>9.0983952679717595E-2</v>
      </c>
    </row>
    <row r="337" spans="2:46" x14ac:dyDescent="0.3">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row>
    <row r="338" spans="2:46" x14ac:dyDescent="0.3">
      <c r="B338" s="6" t="s">
        <v>239</v>
      </c>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row>
    <row r="339" spans="2:46" x14ac:dyDescent="0.3">
      <c r="B339" s="24" t="s">
        <v>65</v>
      </c>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row>
    <row r="340" spans="2:46" x14ac:dyDescent="0.3">
      <c r="B340" t="s">
        <v>140</v>
      </c>
      <c r="C340" s="17">
        <v>0.156678465881158</v>
      </c>
      <c r="D340" s="17">
        <v>0.19190567998740801</v>
      </c>
      <c r="E340" s="17">
        <v>0.122676568786438</v>
      </c>
      <c r="F340" s="17"/>
      <c r="G340" s="17">
        <v>0.162002239947131</v>
      </c>
      <c r="H340" s="17">
        <v>0.26465762854484898</v>
      </c>
      <c r="I340" s="17">
        <v>0.115678188785139</v>
      </c>
      <c r="J340" s="17">
        <v>0.100206811409773</v>
      </c>
      <c r="K340" s="17">
        <v>0.15856438124109801</v>
      </c>
      <c r="L340" s="17">
        <v>0.14340072610524901</v>
      </c>
      <c r="M340" s="17"/>
      <c r="N340" s="17">
        <v>0.215153030239328</v>
      </c>
      <c r="O340" s="17">
        <v>0.13553160461092201</v>
      </c>
      <c r="P340" s="17">
        <v>0.149811044482105</v>
      </c>
      <c r="Q340" s="17">
        <v>0.119957666033551</v>
      </c>
      <c r="R340" s="17"/>
      <c r="S340" s="17">
        <v>0.19838475027740199</v>
      </c>
      <c r="T340" s="17">
        <v>0.115866742453427</v>
      </c>
      <c r="U340" s="17">
        <v>0.210458952084704</v>
      </c>
      <c r="V340" s="17">
        <v>0.17613087578124101</v>
      </c>
      <c r="W340" s="17">
        <v>0.18677495717989001</v>
      </c>
      <c r="X340" s="17">
        <v>0.18401006739605699</v>
      </c>
      <c r="Y340" s="17">
        <v>0.129843327714594</v>
      </c>
      <c r="Z340" s="17">
        <v>0.13308125764444301</v>
      </c>
      <c r="AA340" s="17">
        <v>0.15339221977456999</v>
      </c>
      <c r="AB340" s="17">
        <v>0.123028114416672</v>
      </c>
      <c r="AC340" s="17">
        <v>0.10027255988508101</v>
      </c>
      <c r="AD340" s="17">
        <v>9.4059045516180398E-2</v>
      </c>
      <c r="AE340" s="17"/>
      <c r="AF340" s="17">
        <v>6.5600554389221993E-2</v>
      </c>
      <c r="AG340" s="17">
        <v>0.12718538934302701</v>
      </c>
      <c r="AH340" s="17">
        <v>0.158600469351108</v>
      </c>
      <c r="AI340" s="17">
        <v>0.36104960459044</v>
      </c>
      <c r="AJ340" s="17">
        <v>0.128493123740932</v>
      </c>
      <c r="AK340" s="17"/>
      <c r="AL340" s="17">
        <v>0.118230257226196</v>
      </c>
      <c r="AM340" s="17">
        <v>0.153205817191921</v>
      </c>
      <c r="AN340" s="17">
        <v>0.14018843820259</v>
      </c>
      <c r="AO340" s="17">
        <v>0.412370768381849</v>
      </c>
      <c r="AP340" s="17">
        <v>8.6484796969937203E-2</v>
      </c>
      <c r="AQ340" s="17"/>
      <c r="AR340" s="17">
        <v>7.7281752683446794E-2</v>
      </c>
      <c r="AS340" s="17">
        <v>0.161261176343556</v>
      </c>
      <c r="AT340" s="17">
        <v>0.40328940647904798</v>
      </c>
    </row>
    <row r="341" spans="2:46" x14ac:dyDescent="0.3">
      <c r="B341" t="s">
        <v>231</v>
      </c>
      <c r="C341" s="17">
        <v>0.153705064519193</v>
      </c>
      <c r="D341" s="17">
        <v>0.16877627666313899</v>
      </c>
      <c r="E341" s="17">
        <v>0.137451373973007</v>
      </c>
      <c r="F341" s="17"/>
      <c r="G341" s="17">
        <v>0.23377762505244201</v>
      </c>
      <c r="H341" s="17">
        <v>0.29220788745339898</v>
      </c>
      <c r="I341" s="17">
        <v>0.19383781135966499</v>
      </c>
      <c r="J341" s="17">
        <v>0.11959099655831</v>
      </c>
      <c r="K341" s="17">
        <v>7.1065805279351996E-2</v>
      </c>
      <c r="L341" s="17">
        <v>3.8326047280440499E-2</v>
      </c>
      <c r="M341" s="17"/>
      <c r="N341" s="17">
        <v>0.218379079793038</v>
      </c>
      <c r="O341" s="17">
        <v>0.12838378312187501</v>
      </c>
      <c r="P341" s="17">
        <v>0.13552076513472699</v>
      </c>
      <c r="Q341" s="17">
        <v>0.12809799631305199</v>
      </c>
      <c r="R341" s="17"/>
      <c r="S341" s="17">
        <v>0.237691733309665</v>
      </c>
      <c r="T341" s="17">
        <v>0.150910506771366</v>
      </c>
      <c r="U341" s="17">
        <v>0.118520869036581</v>
      </c>
      <c r="V341" s="17">
        <v>9.7146322613959502E-2</v>
      </c>
      <c r="W341" s="17">
        <v>0.135052475599657</v>
      </c>
      <c r="X341" s="17">
        <v>0.17706380000892499</v>
      </c>
      <c r="Y341" s="17">
        <v>0.14551635208849301</v>
      </c>
      <c r="Z341" s="17">
        <v>0.22039131545211699</v>
      </c>
      <c r="AA341" s="17">
        <v>0.13503822701325</v>
      </c>
      <c r="AB341" s="17">
        <v>0.116015465282247</v>
      </c>
      <c r="AC341" s="17">
        <v>0.19183724769762101</v>
      </c>
      <c r="AD341" s="17">
        <v>6.0881615398366E-2</v>
      </c>
      <c r="AE341" s="17"/>
      <c r="AF341" s="17">
        <v>0.147376341374584</v>
      </c>
      <c r="AG341" s="17">
        <v>0.29175356363782701</v>
      </c>
      <c r="AH341" s="17">
        <v>6.1661535206801898E-2</v>
      </c>
      <c r="AI341" s="17">
        <v>6.2825201409695303E-2</v>
      </c>
      <c r="AJ341" s="17">
        <v>0.14518057359654599</v>
      </c>
      <c r="AK341" s="17"/>
      <c r="AL341" s="17">
        <v>0.14962337094911399</v>
      </c>
      <c r="AM341" s="17">
        <v>6.4124360875465303E-2</v>
      </c>
      <c r="AN341" s="17">
        <v>0.41721889362942899</v>
      </c>
      <c r="AO341" s="17">
        <v>8.9721884761562398E-2</v>
      </c>
      <c r="AP341" s="17">
        <v>0.138642274597265</v>
      </c>
      <c r="AQ341" s="17"/>
      <c r="AR341" s="17">
        <v>0.17399838574573101</v>
      </c>
      <c r="AS341" s="17">
        <v>0.15523435616411399</v>
      </c>
      <c r="AT341" s="17">
        <v>8.7591880183315804E-2</v>
      </c>
    </row>
    <row r="342" spans="2:46" x14ac:dyDescent="0.3">
      <c r="B342" t="s">
        <v>232</v>
      </c>
      <c r="C342" s="17">
        <v>0.56841329527456397</v>
      </c>
      <c r="D342" s="17">
        <v>0.55256048704070404</v>
      </c>
      <c r="E342" s="17">
        <v>0.58460965547344601</v>
      </c>
      <c r="F342" s="17"/>
      <c r="G342" s="17">
        <v>0.40594985713232301</v>
      </c>
      <c r="H342" s="17">
        <v>0.3311958442247</v>
      </c>
      <c r="I342" s="17">
        <v>0.51876349284203205</v>
      </c>
      <c r="J342" s="17">
        <v>0.65737308907344105</v>
      </c>
      <c r="K342" s="17">
        <v>0.69848290236392396</v>
      </c>
      <c r="L342" s="17">
        <v>0.75022145412772001</v>
      </c>
      <c r="M342" s="17"/>
      <c r="N342" s="17">
        <v>0.509194315574239</v>
      </c>
      <c r="O342" s="17">
        <v>0.59970658692632195</v>
      </c>
      <c r="P342" s="17">
        <v>0.57151584672386502</v>
      </c>
      <c r="Q342" s="17">
        <v>0.59542751481561496</v>
      </c>
      <c r="R342" s="17"/>
      <c r="S342" s="17">
        <v>0.42765153122101501</v>
      </c>
      <c r="T342" s="17">
        <v>0.58382705879184704</v>
      </c>
      <c r="U342" s="17">
        <v>0.51748633450841997</v>
      </c>
      <c r="V342" s="17">
        <v>0.57134622508400501</v>
      </c>
      <c r="W342" s="17">
        <v>0.57429038218641204</v>
      </c>
      <c r="X342" s="17">
        <v>0.52004696960887598</v>
      </c>
      <c r="Y342" s="17">
        <v>0.62126494867581195</v>
      </c>
      <c r="Z342" s="17">
        <v>0.58381205572762696</v>
      </c>
      <c r="AA342" s="17">
        <v>0.592552982356088</v>
      </c>
      <c r="AB342" s="17">
        <v>0.67673338464301502</v>
      </c>
      <c r="AC342" s="17">
        <v>0.62520763232947296</v>
      </c>
      <c r="AD342" s="17">
        <v>0.74915902342329099</v>
      </c>
      <c r="AE342" s="17"/>
      <c r="AF342" s="17">
        <v>0.63449729563131596</v>
      </c>
      <c r="AG342" s="17">
        <v>0.50092580145753396</v>
      </c>
      <c r="AH342" s="17">
        <v>0.69333324549365605</v>
      </c>
      <c r="AI342" s="17">
        <v>0.51198545812372998</v>
      </c>
      <c r="AJ342" s="17">
        <v>0.63819586858083999</v>
      </c>
      <c r="AK342" s="17"/>
      <c r="AL342" s="17">
        <v>0.62852571134412305</v>
      </c>
      <c r="AM342" s="17">
        <v>0.70353687061734504</v>
      </c>
      <c r="AN342" s="17">
        <v>0.36931901865200201</v>
      </c>
      <c r="AO342" s="17">
        <v>0.42738443078787502</v>
      </c>
      <c r="AP342" s="17">
        <v>0.63269607766978997</v>
      </c>
      <c r="AQ342" s="17"/>
      <c r="AR342" s="17">
        <v>0.59937701853356995</v>
      </c>
      <c r="AS342" s="17">
        <v>0.61821944387207595</v>
      </c>
      <c r="AT342" s="17">
        <v>0.44596422732076302</v>
      </c>
    </row>
    <row r="343" spans="2:46" x14ac:dyDescent="0.3">
      <c r="B343" t="s">
        <v>79</v>
      </c>
      <c r="C343" s="17">
        <v>0.121203174325085</v>
      </c>
      <c r="D343" s="17">
        <v>8.6757556308749206E-2</v>
      </c>
      <c r="E343" s="17">
        <v>0.15526240176710901</v>
      </c>
      <c r="F343" s="17"/>
      <c r="G343" s="17">
        <v>0.198270277868105</v>
      </c>
      <c r="H343" s="17">
        <v>0.111938639777052</v>
      </c>
      <c r="I343" s="17">
        <v>0.17172050701316399</v>
      </c>
      <c r="J343" s="17">
        <v>0.122829102958475</v>
      </c>
      <c r="K343" s="17">
        <v>7.1886911115626201E-2</v>
      </c>
      <c r="L343" s="17">
        <v>6.8051772486590903E-2</v>
      </c>
      <c r="M343" s="17"/>
      <c r="N343" s="17">
        <v>5.7273574393394998E-2</v>
      </c>
      <c r="O343" s="17">
        <v>0.136378025340882</v>
      </c>
      <c r="P343" s="17">
        <v>0.14315234365930199</v>
      </c>
      <c r="Q343" s="17">
        <v>0.15651682283778201</v>
      </c>
      <c r="R343" s="17"/>
      <c r="S343" s="17">
        <v>0.13627198519191799</v>
      </c>
      <c r="T343" s="17">
        <v>0.149395691983361</v>
      </c>
      <c r="U343" s="17">
        <v>0.15353384437029599</v>
      </c>
      <c r="V343" s="17">
        <v>0.15537657652079401</v>
      </c>
      <c r="W343" s="17">
        <v>0.10388218503404099</v>
      </c>
      <c r="X343" s="17">
        <v>0.118879162986142</v>
      </c>
      <c r="Y343" s="17">
        <v>0.103375371521102</v>
      </c>
      <c r="Z343" s="17">
        <v>6.2715371175814202E-2</v>
      </c>
      <c r="AA343" s="17">
        <v>0.119016570856092</v>
      </c>
      <c r="AB343" s="17">
        <v>8.4223035658066298E-2</v>
      </c>
      <c r="AC343" s="17">
        <v>8.2682560087824306E-2</v>
      </c>
      <c r="AD343" s="17">
        <v>9.5900315662162006E-2</v>
      </c>
      <c r="AE343" s="17"/>
      <c r="AF343" s="17">
        <v>0.15252580860487899</v>
      </c>
      <c r="AG343" s="17">
        <v>8.0135245561612597E-2</v>
      </c>
      <c r="AH343" s="17">
        <v>8.6404749948434195E-2</v>
      </c>
      <c r="AI343" s="17">
        <v>6.4139735876135195E-2</v>
      </c>
      <c r="AJ343" s="17">
        <v>8.8130434081682196E-2</v>
      </c>
      <c r="AK343" s="17"/>
      <c r="AL343" s="17">
        <v>0.10362066048056599</v>
      </c>
      <c r="AM343" s="17">
        <v>7.9132951315268804E-2</v>
      </c>
      <c r="AN343" s="17">
        <v>7.3273649515978603E-2</v>
      </c>
      <c r="AO343" s="17">
        <v>7.0522916068712804E-2</v>
      </c>
      <c r="AP343" s="17">
        <v>0.14217685076300801</v>
      </c>
      <c r="AQ343" s="17"/>
      <c r="AR343" s="17">
        <v>0.14934284303725201</v>
      </c>
      <c r="AS343" s="17">
        <v>6.5285023620253693E-2</v>
      </c>
      <c r="AT343" s="17">
        <v>6.3154486016873401E-2</v>
      </c>
    </row>
    <row r="344" spans="2:46" x14ac:dyDescent="0.3">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row>
    <row r="345" spans="2:46" x14ac:dyDescent="0.3">
      <c r="B345" s="6" t="s">
        <v>240</v>
      </c>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row>
    <row r="346" spans="2:46" x14ac:dyDescent="0.3">
      <c r="B346" s="24" t="s">
        <v>65</v>
      </c>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row>
    <row r="347" spans="2:46" x14ac:dyDescent="0.3">
      <c r="B347" t="s">
        <v>140</v>
      </c>
      <c r="C347" s="17">
        <v>0.19422756999482699</v>
      </c>
      <c r="D347" s="17">
        <v>0.20917024346501201</v>
      </c>
      <c r="E347" s="17">
        <v>0.179187532667131</v>
      </c>
      <c r="F347" s="17"/>
      <c r="G347" s="17">
        <v>0.158726837845833</v>
      </c>
      <c r="H347" s="17">
        <v>0.276041680497421</v>
      </c>
      <c r="I347" s="17">
        <v>0.12996579814677101</v>
      </c>
      <c r="J347" s="17">
        <v>0.13691316199877501</v>
      </c>
      <c r="K347" s="17">
        <v>0.19611117459531599</v>
      </c>
      <c r="L347" s="17">
        <v>0.24906492587149401</v>
      </c>
      <c r="M347" s="17"/>
      <c r="N347" s="17">
        <v>0.25779425030627801</v>
      </c>
      <c r="O347" s="17">
        <v>0.185638858380966</v>
      </c>
      <c r="P347" s="17">
        <v>0.192420515303173</v>
      </c>
      <c r="Q347" s="17">
        <v>0.13498892593411799</v>
      </c>
      <c r="R347" s="17"/>
      <c r="S347" s="17">
        <v>0.258593462912795</v>
      </c>
      <c r="T347" s="17">
        <v>0.157217519585339</v>
      </c>
      <c r="U347" s="17">
        <v>0.248136109770035</v>
      </c>
      <c r="V347" s="17">
        <v>0.23207472912774399</v>
      </c>
      <c r="W347" s="17">
        <v>0.20564520666246899</v>
      </c>
      <c r="X347" s="17">
        <v>0.13741111547689</v>
      </c>
      <c r="Y347" s="17">
        <v>0.18486423870695301</v>
      </c>
      <c r="Z347" s="17">
        <v>0.112626212587204</v>
      </c>
      <c r="AA347" s="17">
        <v>0.18237269632005901</v>
      </c>
      <c r="AB347" s="17">
        <v>0.210353250263978</v>
      </c>
      <c r="AC347" s="17">
        <v>0.15199954605320701</v>
      </c>
      <c r="AD347" s="17">
        <v>0.13850278012189801</v>
      </c>
      <c r="AE347" s="17"/>
      <c r="AF347" s="17">
        <v>8.31608087553318E-2</v>
      </c>
      <c r="AG347" s="17">
        <v>0.16235574525959301</v>
      </c>
      <c r="AH347" s="17">
        <v>0.18245139127621901</v>
      </c>
      <c r="AI347" s="17">
        <v>0.442394345468273</v>
      </c>
      <c r="AJ347" s="17">
        <v>0.17093101893568899</v>
      </c>
      <c r="AK347" s="17"/>
      <c r="AL347" s="17">
        <v>0.18116131931358001</v>
      </c>
      <c r="AM347" s="17">
        <v>0.187419746844327</v>
      </c>
      <c r="AN347" s="17">
        <v>0.177140987960553</v>
      </c>
      <c r="AO347" s="17">
        <v>0.493318459335435</v>
      </c>
      <c r="AP347" s="17">
        <v>9.6544472930444006E-2</v>
      </c>
      <c r="AQ347" s="17"/>
      <c r="AR347" s="17">
        <v>8.6345219282038602E-2</v>
      </c>
      <c r="AS347" s="17">
        <v>0.203376653344613</v>
      </c>
      <c r="AT347" s="17">
        <v>0.52330605731943203</v>
      </c>
    </row>
    <row r="348" spans="2:46" x14ac:dyDescent="0.3">
      <c r="B348" t="s">
        <v>231</v>
      </c>
      <c r="C348" s="17">
        <v>0.182934700153778</v>
      </c>
      <c r="D348" s="17">
        <v>0.21799141312631401</v>
      </c>
      <c r="E348" s="17">
        <v>0.149177287504277</v>
      </c>
      <c r="F348" s="17"/>
      <c r="G348" s="17">
        <v>0.26132183501886902</v>
      </c>
      <c r="H348" s="17">
        <v>0.280241790159246</v>
      </c>
      <c r="I348" s="17">
        <v>0.21488785716896699</v>
      </c>
      <c r="J348" s="17">
        <v>0.14046458003693599</v>
      </c>
      <c r="K348" s="17">
        <v>0.13951882141687999</v>
      </c>
      <c r="L348" s="17">
        <v>8.9266865052724895E-2</v>
      </c>
      <c r="M348" s="17"/>
      <c r="N348" s="17">
        <v>0.236668241986114</v>
      </c>
      <c r="O348" s="17">
        <v>0.17872707136858201</v>
      </c>
      <c r="P348" s="17">
        <v>0.16034775302628901</v>
      </c>
      <c r="Q348" s="17">
        <v>0.14690745524054299</v>
      </c>
      <c r="R348" s="17"/>
      <c r="S348" s="17">
        <v>0.26997265585598901</v>
      </c>
      <c r="T348" s="17">
        <v>0.16042895891787401</v>
      </c>
      <c r="U348" s="17">
        <v>0.16550859111133501</v>
      </c>
      <c r="V348" s="17">
        <v>0.149407512056702</v>
      </c>
      <c r="W348" s="17">
        <v>0.13609628444014299</v>
      </c>
      <c r="X348" s="17">
        <v>0.21229571137053899</v>
      </c>
      <c r="Y348" s="17">
        <v>0.16965654311091499</v>
      </c>
      <c r="Z348" s="17">
        <v>0.242363572903916</v>
      </c>
      <c r="AA348" s="17">
        <v>0.18086790185934501</v>
      </c>
      <c r="AB348" s="17">
        <v>0.12766463741471601</v>
      </c>
      <c r="AC348" s="17">
        <v>0.23644254015004501</v>
      </c>
      <c r="AD348" s="17">
        <v>8.1839592137193107E-2</v>
      </c>
      <c r="AE348" s="17"/>
      <c r="AF348" s="17">
        <v>0.210009970714021</v>
      </c>
      <c r="AG348" s="17">
        <v>0.32437873222656499</v>
      </c>
      <c r="AH348" s="17">
        <v>8.4231398907805302E-2</v>
      </c>
      <c r="AI348" s="17">
        <v>8.6703482038182497E-2</v>
      </c>
      <c r="AJ348" s="17">
        <v>0.20415357848211901</v>
      </c>
      <c r="AK348" s="17"/>
      <c r="AL348" s="17">
        <v>0.21589234084711201</v>
      </c>
      <c r="AM348" s="17">
        <v>7.4685450720648194E-2</v>
      </c>
      <c r="AN348" s="17">
        <v>0.44801672675326198</v>
      </c>
      <c r="AO348" s="17">
        <v>0.11921749697520199</v>
      </c>
      <c r="AP348" s="17">
        <v>0.18306585040191101</v>
      </c>
      <c r="AQ348" s="17"/>
      <c r="AR348" s="17">
        <v>0.21413266335711101</v>
      </c>
      <c r="AS348" s="17">
        <v>0.17720054809882099</v>
      </c>
      <c r="AT348" s="17">
        <v>0.113421108847772</v>
      </c>
    </row>
    <row r="349" spans="2:46" x14ac:dyDescent="0.3">
      <c r="B349" t="s">
        <v>232</v>
      </c>
      <c r="C349" s="17">
        <v>0.48277435548778602</v>
      </c>
      <c r="D349" s="17">
        <v>0.47923668042195899</v>
      </c>
      <c r="E349" s="17">
        <v>0.48570055643230198</v>
      </c>
      <c r="F349" s="17"/>
      <c r="G349" s="17">
        <v>0.35969172149077</v>
      </c>
      <c r="H349" s="17">
        <v>0.328090151547622</v>
      </c>
      <c r="I349" s="17">
        <v>0.456504088601285</v>
      </c>
      <c r="J349" s="17">
        <v>0.57083297628588303</v>
      </c>
      <c r="K349" s="17">
        <v>0.56266137851629905</v>
      </c>
      <c r="L349" s="17">
        <v>0.586654948434009</v>
      </c>
      <c r="M349" s="17"/>
      <c r="N349" s="17">
        <v>0.431095081927867</v>
      </c>
      <c r="O349" s="17">
        <v>0.49507956122586599</v>
      </c>
      <c r="P349" s="17">
        <v>0.48891090783608998</v>
      </c>
      <c r="Q349" s="17">
        <v>0.52219582801741704</v>
      </c>
      <c r="R349" s="17"/>
      <c r="S349" s="17">
        <v>0.34070512315024398</v>
      </c>
      <c r="T349" s="17">
        <v>0.494373934228092</v>
      </c>
      <c r="U349" s="17">
        <v>0.406762067094185</v>
      </c>
      <c r="V349" s="17">
        <v>0.45704153146232701</v>
      </c>
      <c r="W349" s="17">
        <v>0.52424566953551199</v>
      </c>
      <c r="X349" s="17">
        <v>0.51375629547577595</v>
      </c>
      <c r="Y349" s="17">
        <v>0.49306177307108401</v>
      </c>
      <c r="Z349" s="17">
        <v>0.60542922546252897</v>
      </c>
      <c r="AA349" s="17">
        <v>0.52280437649398803</v>
      </c>
      <c r="AB349" s="17">
        <v>0.54792240261090097</v>
      </c>
      <c r="AC349" s="17">
        <v>0.48992829336514199</v>
      </c>
      <c r="AD349" s="17">
        <v>0.64349690515253499</v>
      </c>
      <c r="AE349" s="17"/>
      <c r="AF349" s="17">
        <v>0.54103877069532103</v>
      </c>
      <c r="AG349" s="17">
        <v>0.42150162650301098</v>
      </c>
      <c r="AH349" s="17">
        <v>0.62099873599840405</v>
      </c>
      <c r="AI349" s="17">
        <v>0.39212291373999802</v>
      </c>
      <c r="AJ349" s="17">
        <v>0.49442809895640399</v>
      </c>
      <c r="AK349" s="17"/>
      <c r="AL349" s="17">
        <v>0.464542853274098</v>
      </c>
      <c r="AM349" s="17">
        <v>0.64153725733214095</v>
      </c>
      <c r="AN349" s="17">
        <v>0.292810556755009</v>
      </c>
      <c r="AO349" s="17">
        <v>0.29095094680412997</v>
      </c>
      <c r="AP349" s="17">
        <v>0.56581789779167102</v>
      </c>
      <c r="AQ349" s="17"/>
      <c r="AR349" s="17">
        <v>0.53058520090591299</v>
      </c>
      <c r="AS349" s="17">
        <v>0.53403678030514101</v>
      </c>
      <c r="AT349" s="17">
        <v>0.29138365378654801</v>
      </c>
    </row>
    <row r="350" spans="2:46" x14ac:dyDescent="0.3">
      <c r="B350" t="s">
        <v>79</v>
      </c>
      <c r="C350" s="17">
        <v>0.14006337436360899</v>
      </c>
      <c r="D350" s="17">
        <v>9.3601662986715198E-2</v>
      </c>
      <c r="E350" s="17">
        <v>0.18593462339628999</v>
      </c>
      <c r="F350" s="17"/>
      <c r="G350" s="17">
        <v>0.22025960564452901</v>
      </c>
      <c r="H350" s="17">
        <v>0.115626377795711</v>
      </c>
      <c r="I350" s="17">
        <v>0.198642256082978</v>
      </c>
      <c r="J350" s="17">
        <v>0.151789281678405</v>
      </c>
      <c r="K350" s="17">
        <v>0.101708625471506</v>
      </c>
      <c r="L350" s="17">
        <v>7.5013260641772203E-2</v>
      </c>
      <c r="M350" s="17"/>
      <c r="N350" s="17">
        <v>7.4442425779740806E-2</v>
      </c>
      <c r="O350" s="17">
        <v>0.14055450902458599</v>
      </c>
      <c r="P350" s="17">
        <v>0.15832082383444701</v>
      </c>
      <c r="Q350" s="17">
        <v>0.19590779080792201</v>
      </c>
      <c r="R350" s="17"/>
      <c r="S350" s="17">
        <v>0.13072875808097201</v>
      </c>
      <c r="T350" s="17">
        <v>0.18797958726869499</v>
      </c>
      <c r="U350" s="17">
        <v>0.17959323202444399</v>
      </c>
      <c r="V350" s="17">
        <v>0.161476227353227</v>
      </c>
      <c r="W350" s="17">
        <v>0.134012839361877</v>
      </c>
      <c r="X350" s="17">
        <v>0.13653687767679501</v>
      </c>
      <c r="Y350" s="17">
        <v>0.15241744511104799</v>
      </c>
      <c r="Z350" s="17">
        <v>3.9580989046350698E-2</v>
      </c>
      <c r="AA350" s="17">
        <v>0.11395502532660801</v>
      </c>
      <c r="AB350" s="17">
        <v>0.11405970971040399</v>
      </c>
      <c r="AC350" s="17">
        <v>0.12162962043160599</v>
      </c>
      <c r="AD350" s="17">
        <v>0.136160722588373</v>
      </c>
      <c r="AE350" s="17"/>
      <c r="AF350" s="17">
        <v>0.16579044983532601</v>
      </c>
      <c r="AG350" s="17">
        <v>9.1763896010830806E-2</v>
      </c>
      <c r="AH350" s="17">
        <v>0.112318473817572</v>
      </c>
      <c r="AI350" s="17">
        <v>7.8779258753546494E-2</v>
      </c>
      <c r="AJ350" s="17">
        <v>0.130487303625788</v>
      </c>
      <c r="AK350" s="17"/>
      <c r="AL350" s="17">
        <v>0.13840348656521001</v>
      </c>
      <c r="AM350" s="17">
        <v>9.6357545102884606E-2</v>
      </c>
      <c r="AN350" s="17">
        <v>8.2031728531176198E-2</v>
      </c>
      <c r="AO350" s="17">
        <v>9.6513096885232103E-2</v>
      </c>
      <c r="AP350" s="17">
        <v>0.15457177887597501</v>
      </c>
      <c r="AQ350" s="17"/>
      <c r="AR350" s="17">
        <v>0.168936916454937</v>
      </c>
      <c r="AS350" s="17">
        <v>8.5386018251424403E-2</v>
      </c>
      <c r="AT350" s="17">
        <v>7.1889180046249307E-2</v>
      </c>
    </row>
    <row r="351" spans="2:46" x14ac:dyDescent="0.3">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row>
    <row r="352" spans="2:46" x14ac:dyDescent="0.3">
      <c r="B352" s="6" t="s">
        <v>241</v>
      </c>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row>
    <row r="353" spans="2:46" x14ac:dyDescent="0.3">
      <c r="B353" s="24" t="s">
        <v>65</v>
      </c>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row>
    <row r="354" spans="2:46" x14ac:dyDescent="0.3">
      <c r="B354" t="s">
        <v>140</v>
      </c>
      <c r="C354" s="17">
        <v>0.18827516176011799</v>
      </c>
      <c r="D354" s="17">
        <v>0.22229699545507001</v>
      </c>
      <c r="E354" s="17">
        <v>0.15554604581876999</v>
      </c>
      <c r="F354" s="17"/>
      <c r="G354" s="17">
        <v>0.143473037177618</v>
      </c>
      <c r="H354" s="17">
        <v>0.23264890378193001</v>
      </c>
      <c r="I354" s="17">
        <v>0.14537424476366301</v>
      </c>
      <c r="J354" s="17">
        <v>0.11053982640372199</v>
      </c>
      <c r="K354" s="17">
        <v>0.241015446130663</v>
      </c>
      <c r="L354" s="17">
        <v>0.24474620749175299</v>
      </c>
      <c r="M354" s="17"/>
      <c r="N354" s="17">
        <v>0.22340423597402101</v>
      </c>
      <c r="O354" s="17">
        <v>0.178929114248286</v>
      </c>
      <c r="P354" s="17">
        <v>0.198507213591782</v>
      </c>
      <c r="Q354" s="17">
        <v>0.15170529448214401</v>
      </c>
      <c r="R354" s="17"/>
      <c r="S354" s="17">
        <v>0.21958261656119099</v>
      </c>
      <c r="T354" s="17">
        <v>0.15359510024282699</v>
      </c>
      <c r="U354" s="17">
        <v>0.24016802899942399</v>
      </c>
      <c r="V354" s="17">
        <v>0.229144025643851</v>
      </c>
      <c r="W354" s="17">
        <v>0.20720325309690699</v>
      </c>
      <c r="X354" s="17">
        <v>0.18727523993386</v>
      </c>
      <c r="Y354" s="17">
        <v>0.16678664452735401</v>
      </c>
      <c r="Z354" s="17">
        <v>0.14256135559170399</v>
      </c>
      <c r="AA354" s="17">
        <v>0.18406150915168601</v>
      </c>
      <c r="AB354" s="17">
        <v>0.159853718599829</v>
      </c>
      <c r="AC354" s="17">
        <v>0.19279352656562901</v>
      </c>
      <c r="AD354" s="17">
        <v>0.100247792228692</v>
      </c>
      <c r="AE354" s="17"/>
      <c r="AF354" s="17">
        <v>7.4995376717610598E-2</v>
      </c>
      <c r="AG354" s="17">
        <v>0.122823270317585</v>
      </c>
      <c r="AH354" s="17">
        <v>0.232694946319595</v>
      </c>
      <c r="AI354" s="17">
        <v>0.459761273541822</v>
      </c>
      <c r="AJ354" s="17">
        <v>0.16496651700263501</v>
      </c>
      <c r="AK354" s="17"/>
      <c r="AL354" s="17">
        <v>9.4959512217307002E-2</v>
      </c>
      <c r="AM354" s="17">
        <v>0.231398509900794</v>
      </c>
      <c r="AN354" s="17">
        <v>0.114567657735345</v>
      </c>
      <c r="AO354" s="17">
        <v>0.54667197154442804</v>
      </c>
      <c r="AP354" s="17">
        <v>6.2408261385847999E-2</v>
      </c>
      <c r="AQ354" s="17"/>
      <c r="AR354" s="17">
        <v>6.93679772245515E-2</v>
      </c>
      <c r="AS354" s="17">
        <v>0.19969283289796499</v>
      </c>
      <c r="AT354" s="17">
        <v>0.53838669857381904</v>
      </c>
    </row>
    <row r="355" spans="2:46" x14ac:dyDescent="0.3">
      <c r="B355" t="s">
        <v>231</v>
      </c>
      <c r="C355" s="17">
        <v>0.19122158822961</v>
      </c>
      <c r="D355" s="17">
        <v>0.22972617242166099</v>
      </c>
      <c r="E355" s="17">
        <v>0.15411538313878301</v>
      </c>
      <c r="F355" s="17"/>
      <c r="G355" s="17">
        <v>0.24840021891451999</v>
      </c>
      <c r="H355" s="17">
        <v>0.31813813866079099</v>
      </c>
      <c r="I355" s="17">
        <v>0.20851755776910499</v>
      </c>
      <c r="J355" s="17">
        <v>0.14134511653128401</v>
      </c>
      <c r="K355" s="17">
        <v>0.115471151881666</v>
      </c>
      <c r="L355" s="17">
        <v>0.12731083357298101</v>
      </c>
      <c r="M355" s="17"/>
      <c r="N355" s="17">
        <v>0.296743039059706</v>
      </c>
      <c r="O355" s="17">
        <v>0.18002009203834601</v>
      </c>
      <c r="P355" s="17">
        <v>0.134021919962861</v>
      </c>
      <c r="Q355" s="17">
        <v>0.139779134807447</v>
      </c>
      <c r="R355" s="17"/>
      <c r="S355" s="17">
        <v>0.285928966779398</v>
      </c>
      <c r="T355" s="17">
        <v>0.16926803687542999</v>
      </c>
      <c r="U355" s="17">
        <v>0.14723740110404199</v>
      </c>
      <c r="V355" s="17">
        <v>0.188723075585356</v>
      </c>
      <c r="W355" s="17">
        <v>0.13379384745043499</v>
      </c>
      <c r="X355" s="17">
        <v>0.23375473702997901</v>
      </c>
      <c r="Y355" s="17">
        <v>0.16246610199038</v>
      </c>
      <c r="Z355" s="17">
        <v>0.24670068202251799</v>
      </c>
      <c r="AA355" s="17">
        <v>0.19359905718331499</v>
      </c>
      <c r="AB355" s="17">
        <v>0.15887386154733801</v>
      </c>
      <c r="AC355" s="17">
        <v>0.18670309199931601</v>
      </c>
      <c r="AD355" s="17">
        <v>7.3448693076110905E-2</v>
      </c>
      <c r="AE355" s="17"/>
      <c r="AF355" s="17">
        <v>0.142328439508249</v>
      </c>
      <c r="AG355" s="17">
        <v>0.38100079012247201</v>
      </c>
      <c r="AH355" s="17">
        <v>5.8492078944078797E-2</v>
      </c>
      <c r="AI355" s="17">
        <v>8.0182832616037703E-2</v>
      </c>
      <c r="AJ355" s="17">
        <v>0.22468522731367799</v>
      </c>
      <c r="AK355" s="17"/>
      <c r="AL355" s="17">
        <v>0.24317847606644299</v>
      </c>
      <c r="AM355" s="17">
        <v>6.0389613270831401E-2</v>
      </c>
      <c r="AN355" s="17">
        <v>0.53731618577055196</v>
      </c>
      <c r="AO355" s="17">
        <v>8.7341474565611907E-2</v>
      </c>
      <c r="AP355" s="17">
        <v>0.171058731660478</v>
      </c>
      <c r="AQ355" s="17"/>
      <c r="AR355" s="17">
        <v>0.234429799775771</v>
      </c>
      <c r="AS355" s="17">
        <v>0.187060422484081</v>
      </c>
      <c r="AT355" s="17">
        <v>0.10115492893356499</v>
      </c>
    </row>
    <row r="356" spans="2:46" x14ac:dyDescent="0.3">
      <c r="B356" t="s">
        <v>232</v>
      </c>
      <c r="C356" s="17">
        <v>0.493615198623506</v>
      </c>
      <c r="D356" s="17">
        <v>0.45960688779005299</v>
      </c>
      <c r="E356" s="17">
        <v>0.52539005915405601</v>
      </c>
      <c r="F356" s="17"/>
      <c r="G356" s="17">
        <v>0.41655235890574299</v>
      </c>
      <c r="H356" s="17">
        <v>0.33581935213608799</v>
      </c>
      <c r="I356" s="17">
        <v>0.493493369866566</v>
      </c>
      <c r="J356" s="17">
        <v>0.622542575841593</v>
      </c>
      <c r="K356" s="17">
        <v>0.56573132223036504</v>
      </c>
      <c r="L356" s="17">
        <v>0.520060541053456</v>
      </c>
      <c r="M356" s="17"/>
      <c r="N356" s="17">
        <v>0.41351936646070597</v>
      </c>
      <c r="O356" s="17">
        <v>0.49586194144616802</v>
      </c>
      <c r="P356" s="17">
        <v>0.52807931327656799</v>
      </c>
      <c r="Q356" s="17">
        <v>0.55111837895905402</v>
      </c>
      <c r="R356" s="17"/>
      <c r="S356" s="17">
        <v>0.361309292214613</v>
      </c>
      <c r="T356" s="17">
        <v>0.52528201437078603</v>
      </c>
      <c r="U356" s="17">
        <v>0.43586724998788801</v>
      </c>
      <c r="V356" s="17">
        <v>0.42095581034555402</v>
      </c>
      <c r="W356" s="17">
        <v>0.54764230782708401</v>
      </c>
      <c r="X356" s="17">
        <v>0.46367530808906299</v>
      </c>
      <c r="Y356" s="17">
        <v>0.54885564148506405</v>
      </c>
      <c r="Z356" s="17">
        <v>0.55831751322820899</v>
      </c>
      <c r="AA356" s="17">
        <v>0.51310443978223097</v>
      </c>
      <c r="AB356" s="17">
        <v>0.58914611065710698</v>
      </c>
      <c r="AC356" s="17">
        <v>0.50330066018643105</v>
      </c>
      <c r="AD356" s="17">
        <v>0.704411664694374</v>
      </c>
      <c r="AE356" s="17"/>
      <c r="AF356" s="17">
        <v>0.65954358254315504</v>
      </c>
      <c r="AG356" s="17">
        <v>0.42034883279407298</v>
      </c>
      <c r="AH356" s="17">
        <v>0.61750714984272304</v>
      </c>
      <c r="AI356" s="17">
        <v>0.37460407134727097</v>
      </c>
      <c r="AJ356" s="17">
        <v>0.47424942811050202</v>
      </c>
      <c r="AK356" s="17"/>
      <c r="AL356" s="17">
        <v>0.52233774751336004</v>
      </c>
      <c r="AM356" s="17">
        <v>0.63078724807449804</v>
      </c>
      <c r="AN356" s="17">
        <v>0.28858104454002198</v>
      </c>
      <c r="AO356" s="17">
        <v>0.276063543487717</v>
      </c>
      <c r="AP356" s="17">
        <v>0.63350572133518501</v>
      </c>
      <c r="AQ356" s="17"/>
      <c r="AR356" s="17">
        <v>0.54853097826249997</v>
      </c>
      <c r="AS356" s="17">
        <v>0.54808790845612598</v>
      </c>
      <c r="AT356" s="17">
        <v>0.275225015851982</v>
      </c>
    </row>
    <row r="357" spans="2:46" x14ac:dyDescent="0.3">
      <c r="B357" t="s">
        <v>79</v>
      </c>
      <c r="C357" s="17">
        <v>0.12688805138676501</v>
      </c>
      <c r="D357" s="17">
        <v>8.8369944333215905E-2</v>
      </c>
      <c r="E357" s="17">
        <v>0.16494851188839099</v>
      </c>
      <c r="F357" s="17"/>
      <c r="G357" s="17">
        <v>0.19157438500212001</v>
      </c>
      <c r="H357" s="17">
        <v>0.11339360542119201</v>
      </c>
      <c r="I357" s="17">
        <v>0.152614827600666</v>
      </c>
      <c r="J357" s="17">
        <v>0.125572481223402</v>
      </c>
      <c r="K357" s="17">
        <v>7.7782079757306194E-2</v>
      </c>
      <c r="L357" s="17">
        <v>0.107882417881809</v>
      </c>
      <c r="M357" s="17"/>
      <c r="N357" s="17">
        <v>6.6333358505567694E-2</v>
      </c>
      <c r="O357" s="17">
        <v>0.14518885226719999</v>
      </c>
      <c r="P357" s="17">
        <v>0.13939155316878901</v>
      </c>
      <c r="Q357" s="17">
        <v>0.157397191751355</v>
      </c>
      <c r="R357" s="17"/>
      <c r="S357" s="17">
        <v>0.13317912444479801</v>
      </c>
      <c r="T357" s="17">
        <v>0.15185484851095599</v>
      </c>
      <c r="U357" s="17">
        <v>0.17672731990864601</v>
      </c>
      <c r="V357" s="17">
        <v>0.16117708842523801</v>
      </c>
      <c r="W357" s="17">
        <v>0.111360591625574</v>
      </c>
      <c r="X357" s="17">
        <v>0.115294714947098</v>
      </c>
      <c r="Y357" s="17">
        <v>0.121891611997202</v>
      </c>
      <c r="Z357" s="17">
        <v>5.2420449157569098E-2</v>
      </c>
      <c r="AA357" s="17">
        <v>0.109234993882767</v>
      </c>
      <c r="AB357" s="17">
        <v>9.2126309195726494E-2</v>
      </c>
      <c r="AC357" s="17">
        <v>0.11720272124862401</v>
      </c>
      <c r="AD357" s="17">
        <v>0.12189185000082201</v>
      </c>
      <c r="AE357" s="17"/>
      <c r="AF357" s="17">
        <v>0.123132601230986</v>
      </c>
      <c r="AG357" s="17">
        <v>7.5827106765870594E-2</v>
      </c>
      <c r="AH357" s="17">
        <v>9.1305824893603796E-2</v>
      </c>
      <c r="AI357" s="17">
        <v>8.5451822494869101E-2</v>
      </c>
      <c r="AJ357" s="17">
        <v>0.13609882757318401</v>
      </c>
      <c r="AK357" s="17"/>
      <c r="AL357" s="17">
        <v>0.13952426420288899</v>
      </c>
      <c r="AM357" s="17">
        <v>7.7424628753875596E-2</v>
      </c>
      <c r="AN357" s="17">
        <v>5.9535111954081198E-2</v>
      </c>
      <c r="AO357" s="17">
        <v>8.9923010402243E-2</v>
      </c>
      <c r="AP357" s="17">
        <v>0.13302728561848901</v>
      </c>
      <c r="AQ357" s="17"/>
      <c r="AR357" s="17">
        <v>0.14767124473717699</v>
      </c>
      <c r="AS357" s="17">
        <v>6.5158836161827494E-2</v>
      </c>
      <c r="AT357" s="17">
        <v>8.5233356640633501E-2</v>
      </c>
    </row>
    <row r="358" spans="2:46" x14ac:dyDescent="0.3">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row>
    <row r="359" spans="2:46" x14ac:dyDescent="0.3">
      <c r="B359" s="6" t="s">
        <v>242</v>
      </c>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row>
    <row r="360" spans="2:46" x14ac:dyDescent="0.3">
      <c r="B360" s="24" t="s">
        <v>65</v>
      </c>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row>
    <row r="361" spans="2:46" x14ac:dyDescent="0.3">
      <c r="B361" t="s">
        <v>140</v>
      </c>
      <c r="C361" s="17">
        <v>0.11582373017236899</v>
      </c>
      <c r="D361" s="17">
        <v>0.135555676525694</v>
      </c>
      <c r="E361" s="17">
        <v>9.6861139981673297E-2</v>
      </c>
      <c r="F361" s="17"/>
      <c r="G361" s="17">
        <v>0.14917545381439301</v>
      </c>
      <c r="H361" s="17">
        <v>0.239454415707132</v>
      </c>
      <c r="I361" s="17">
        <v>0.108031126808473</v>
      </c>
      <c r="J361" s="17">
        <v>5.0429216165777301E-2</v>
      </c>
      <c r="K361" s="17">
        <v>8.6719459064375906E-2</v>
      </c>
      <c r="L361" s="17">
        <v>7.2165137647630495E-2</v>
      </c>
      <c r="M361" s="17"/>
      <c r="N361" s="17">
        <v>0.167674095270546</v>
      </c>
      <c r="O361" s="17">
        <v>9.6241980000825095E-2</v>
      </c>
      <c r="P361" s="17">
        <v>0.119165592300566</v>
      </c>
      <c r="Q361" s="17">
        <v>7.8716609661928394E-2</v>
      </c>
      <c r="R361" s="17"/>
      <c r="S361" s="17">
        <v>0.18697421628327501</v>
      </c>
      <c r="T361" s="17">
        <v>9.4973070574280199E-2</v>
      </c>
      <c r="U361" s="17">
        <v>0.13671046341813001</v>
      </c>
      <c r="V361" s="17">
        <v>0.113574980929806</v>
      </c>
      <c r="W361" s="17">
        <v>0.15235214287871099</v>
      </c>
      <c r="X361" s="17">
        <v>9.2583509386320997E-2</v>
      </c>
      <c r="Y361" s="17">
        <v>0.11414482367087</v>
      </c>
      <c r="Z361" s="17">
        <v>8.4763918951092199E-2</v>
      </c>
      <c r="AA361" s="17">
        <v>0.10256168264882801</v>
      </c>
      <c r="AB361" s="17">
        <v>0.10616267321596499</v>
      </c>
      <c r="AC361" s="17">
        <v>4.8650661979180103E-2</v>
      </c>
      <c r="AD361" s="17">
        <v>4.4153299689736497E-2</v>
      </c>
      <c r="AE361" s="17"/>
      <c r="AF361" s="17">
        <v>7.7588998262430806E-2</v>
      </c>
      <c r="AG361" s="17">
        <v>9.81071307093562E-2</v>
      </c>
      <c r="AH361" s="17">
        <v>0.107390112364806</v>
      </c>
      <c r="AI361" s="17">
        <v>0.25241955275023598</v>
      </c>
      <c r="AJ361" s="17">
        <v>9.6539948398171704E-2</v>
      </c>
      <c r="AK361" s="17"/>
      <c r="AL361" s="17">
        <v>9.3957963072300699E-2</v>
      </c>
      <c r="AM361" s="17">
        <v>0.105597546500707</v>
      </c>
      <c r="AN361" s="17">
        <v>0.122969063269496</v>
      </c>
      <c r="AO361" s="17">
        <v>0.30705686946000998</v>
      </c>
      <c r="AP361" s="17">
        <v>5.4378857380636803E-2</v>
      </c>
      <c r="AQ361" s="17"/>
      <c r="AR361" s="17">
        <v>6.6120910816915096E-2</v>
      </c>
      <c r="AS361" s="17">
        <v>0.101660353307167</v>
      </c>
      <c r="AT361" s="17">
        <v>0.298569706253625</v>
      </c>
    </row>
    <row r="362" spans="2:46" x14ac:dyDescent="0.3">
      <c r="B362" t="s">
        <v>231</v>
      </c>
      <c r="C362" s="17">
        <v>0.32350191113878901</v>
      </c>
      <c r="D362" s="17">
        <v>0.37409757116435</v>
      </c>
      <c r="E362" s="17">
        <v>0.27199924598411201</v>
      </c>
      <c r="F362" s="17"/>
      <c r="G362" s="17">
        <v>0.333981428148452</v>
      </c>
      <c r="H362" s="17">
        <v>0.39827682678880799</v>
      </c>
      <c r="I362" s="17">
        <v>0.32084162939926503</v>
      </c>
      <c r="J362" s="17">
        <v>0.29768056576450702</v>
      </c>
      <c r="K362" s="17">
        <v>0.33675124257139499</v>
      </c>
      <c r="L362" s="17">
        <v>0.26997689322458501</v>
      </c>
      <c r="M362" s="17"/>
      <c r="N362" s="17">
        <v>0.43521558986127401</v>
      </c>
      <c r="O362" s="17">
        <v>0.32120905550450501</v>
      </c>
      <c r="P362" s="17">
        <v>0.25774075958001302</v>
      </c>
      <c r="Q362" s="17">
        <v>0.26077448951881599</v>
      </c>
      <c r="R362" s="17"/>
      <c r="S362" s="17">
        <v>0.40525193376616597</v>
      </c>
      <c r="T362" s="17">
        <v>0.26249213853409797</v>
      </c>
      <c r="U362" s="17">
        <v>0.27494134769450501</v>
      </c>
      <c r="V362" s="17">
        <v>0.30701338459791599</v>
      </c>
      <c r="W362" s="17">
        <v>0.25921739150006701</v>
      </c>
      <c r="X362" s="17">
        <v>0.29700410122638199</v>
      </c>
      <c r="Y362" s="17">
        <v>0.35105166597491499</v>
      </c>
      <c r="Z362" s="17">
        <v>0.292301067820045</v>
      </c>
      <c r="AA362" s="17">
        <v>0.349475114336816</v>
      </c>
      <c r="AB362" s="17">
        <v>0.35246529105938601</v>
      </c>
      <c r="AC362" s="17">
        <v>0.36325410022930499</v>
      </c>
      <c r="AD362" s="17">
        <v>0.33345950847461903</v>
      </c>
      <c r="AE362" s="17"/>
      <c r="AF362" s="17">
        <v>0.31300215326543002</v>
      </c>
      <c r="AG362" s="17">
        <v>0.54144618852952897</v>
      </c>
      <c r="AH362" s="17">
        <v>0.15852676147449399</v>
      </c>
      <c r="AI362" s="17">
        <v>0.18516687466786999</v>
      </c>
      <c r="AJ362" s="17">
        <v>0.34752042534454203</v>
      </c>
      <c r="AK362" s="17"/>
      <c r="AL362" s="17">
        <v>0.41355671892905199</v>
      </c>
      <c r="AM362" s="17">
        <v>0.13634953685809001</v>
      </c>
      <c r="AN362" s="17">
        <v>0.66590096178906</v>
      </c>
      <c r="AO362" s="17">
        <v>0.22079746874688999</v>
      </c>
      <c r="AP362" s="17">
        <v>0.373991530822749</v>
      </c>
      <c r="AQ362" s="17"/>
      <c r="AR362" s="17">
        <v>0.38272155808053299</v>
      </c>
      <c r="AS362" s="17">
        <v>0.30462544626539301</v>
      </c>
      <c r="AT362" s="17">
        <v>0.21788606120013199</v>
      </c>
    </row>
    <row r="363" spans="2:46" x14ac:dyDescent="0.3">
      <c r="B363" t="s">
        <v>232</v>
      </c>
      <c r="C363" s="17">
        <v>0.42950725710601101</v>
      </c>
      <c r="D363" s="17">
        <v>0.40503753378958501</v>
      </c>
      <c r="E363" s="17">
        <v>0.45471834992287702</v>
      </c>
      <c r="F363" s="17"/>
      <c r="G363" s="17">
        <v>0.30764402896203802</v>
      </c>
      <c r="H363" s="17">
        <v>0.25646673630544697</v>
      </c>
      <c r="I363" s="17">
        <v>0.39498305471417</v>
      </c>
      <c r="J363" s="17">
        <v>0.50711234135296801</v>
      </c>
      <c r="K363" s="17">
        <v>0.495612258545574</v>
      </c>
      <c r="L363" s="17">
        <v>0.57199160933423898</v>
      </c>
      <c r="M363" s="17"/>
      <c r="N363" s="17">
        <v>0.33940367468584798</v>
      </c>
      <c r="O363" s="17">
        <v>0.427737195352274</v>
      </c>
      <c r="P363" s="17">
        <v>0.47520834982743498</v>
      </c>
      <c r="Q363" s="17">
        <v>0.48960692707141301</v>
      </c>
      <c r="R363" s="17"/>
      <c r="S363" s="17">
        <v>0.2869166869532</v>
      </c>
      <c r="T363" s="17">
        <v>0.49261245161949702</v>
      </c>
      <c r="U363" s="17">
        <v>0.40101907909380802</v>
      </c>
      <c r="V363" s="17">
        <v>0.40340751582310702</v>
      </c>
      <c r="W363" s="17">
        <v>0.49573158925024402</v>
      </c>
      <c r="X363" s="17">
        <v>0.45949786846249502</v>
      </c>
      <c r="Y363" s="17">
        <v>0.42491993006221601</v>
      </c>
      <c r="Z363" s="17">
        <v>0.567781438850125</v>
      </c>
      <c r="AA363" s="17">
        <v>0.41129058359438297</v>
      </c>
      <c r="AB363" s="17">
        <v>0.44214017278555601</v>
      </c>
      <c r="AC363" s="17">
        <v>0.46734825259881702</v>
      </c>
      <c r="AD363" s="17">
        <v>0.52743580944879398</v>
      </c>
      <c r="AE363" s="17"/>
      <c r="AF363" s="17">
        <v>0.43377616683392001</v>
      </c>
      <c r="AG363" s="17">
        <v>0.27789130719227401</v>
      </c>
      <c r="AH363" s="17">
        <v>0.64504995191736303</v>
      </c>
      <c r="AI363" s="17">
        <v>0.48265462988560198</v>
      </c>
      <c r="AJ363" s="17">
        <v>0.46173404929810102</v>
      </c>
      <c r="AK363" s="17"/>
      <c r="AL363" s="17">
        <v>0.37399819329502099</v>
      </c>
      <c r="AM363" s="17">
        <v>0.67830426250591302</v>
      </c>
      <c r="AN363" s="17">
        <v>0.15348171447249101</v>
      </c>
      <c r="AO363" s="17">
        <v>0.387646791494555</v>
      </c>
      <c r="AP363" s="17">
        <v>0.39721253930794198</v>
      </c>
      <c r="AQ363" s="17"/>
      <c r="AR363" s="17">
        <v>0.40095027462772298</v>
      </c>
      <c r="AS363" s="17">
        <v>0.51144922396176595</v>
      </c>
      <c r="AT363" s="17">
        <v>0.39917593057805201</v>
      </c>
    </row>
    <row r="364" spans="2:46" x14ac:dyDescent="0.3">
      <c r="B364" t="s">
        <v>79</v>
      </c>
      <c r="C364" s="17">
        <v>0.13116710158283101</v>
      </c>
      <c r="D364" s="17">
        <v>8.5309218520371002E-2</v>
      </c>
      <c r="E364" s="17">
        <v>0.17642126411133799</v>
      </c>
      <c r="F364" s="17"/>
      <c r="G364" s="17">
        <v>0.209199089075117</v>
      </c>
      <c r="H364" s="17">
        <v>0.105802021198612</v>
      </c>
      <c r="I364" s="17">
        <v>0.17614418907809101</v>
      </c>
      <c r="J364" s="17">
        <v>0.14477787671674799</v>
      </c>
      <c r="K364" s="17">
        <v>8.0917039818656E-2</v>
      </c>
      <c r="L364" s="17">
        <v>8.5866359793545496E-2</v>
      </c>
      <c r="M364" s="17"/>
      <c r="N364" s="17">
        <v>5.7706640182331903E-2</v>
      </c>
      <c r="O364" s="17">
        <v>0.154811769142395</v>
      </c>
      <c r="P364" s="17">
        <v>0.14788529829198499</v>
      </c>
      <c r="Q364" s="17">
        <v>0.170901973747842</v>
      </c>
      <c r="R364" s="17"/>
      <c r="S364" s="17">
        <v>0.12085716299735901</v>
      </c>
      <c r="T364" s="17">
        <v>0.149922339272125</v>
      </c>
      <c r="U364" s="17">
        <v>0.18732910979355799</v>
      </c>
      <c r="V364" s="17">
        <v>0.17600411864917101</v>
      </c>
      <c r="W364" s="17">
        <v>9.2698876370977498E-2</v>
      </c>
      <c r="X364" s="17">
        <v>0.15091452092480201</v>
      </c>
      <c r="Y364" s="17">
        <v>0.109883580291999</v>
      </c>
      <c r="Z364" s="17">
        <v>5.5153574378738003E-2</v>
      </c>
      <c r="AA364" s="17">
        <v>0.136672619419973</v>
      </c>
      <c r="AB364" s="17">
        <v>9.9231862939093002E-2</v>
      </c>
      <c r="AC364" s="17">
        <v>0.120746985192698</v>
      </c>
      <c r="AD364" s="17">
        <v>9.4951382386850899E-2</v>
      </c>
      <c r="AE364" s="17"/>
      <c r="AF364" s="17">
        <v>0.17563268163821899</v>
      </c>
      <c r="AG364" s="17">
        <v>8.2555373568841295E-2</v>
      </c>
      <c r="AH364" s="17">
        <v>8.9033174243335997E-2</v>
      </c>
      <c r="AI364" s="17">
        <v>7.9758942696292204E-2</v>
      </c>
      <c r="AJ364" s="17">
        <v>9.4205576959186299E-2</v>
      </c>
      <c r="AK364" s="17"/>
      <c r="AL364" s="17">
        <v>0.118487124703626</v>
      </c>
      <c r="AM364" s="17">
        <v>7.9748654135289906E-2</v>
      </c>
      <c r="AN364" s="17">
        <v>5.7648260468952203E-2</v>
      </c>
      <c r="AO364" s="17">
        <v>8.4498870298544193E-2</v>
      </c>
      <c r="AP364" s="17">
        <v>0.174417072488672</v>
      </c>
      <c r="AQ364" s="17"/>
      <c r="AR364" s="17">
        <v>0.15020725647482899</v>
      </c>
      <c r="AS364" s="17">
        <v>8.2264976465673795E-2</v>
      </c>
      <c r="AT364" s="17">
        <v>8.4368301968192005E-2</v>
      </c>
    </row>
    <row r="365" spans="2:46" x14ac:dyDescent="0.3">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row>
    <row r="366" spans="2:46" x14ac:dyDescent="0.3">
      <c r="B366" s="6" t="s">
        <v>243</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row>
    <row r="367" spans="2:46" x14ac:dyDescent="0.3">
      <c r="B367" s="24" t="s">
        <v>65</v>
      </c>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row>
    <row r="368" spans="2:46" x14ac:dyDescent="0.3">
      <c r="B368" t="s">
        <v>140</v>
      </c>
      <c r="C368" s="17">
        <v>0.15624129878344201</v>
      </c>
      <c r="D368" s="17">
        <v>0.175000360561686</v>
      </c>
      <c r="E368" s="17">
        <v>0.13835011564723401</v>
      </c>
      <c r="F368" s="17"/>
      <c r="G368" s="17">
        <v>0.120135989703369</v>
      </c>
      <c r="H368" s="17">
        <v>0.21400819488921699</v>
      </c>
      <c r="I368" s="17">
        <v>0.133090967574093</v>
      </c>
      <c r="J368" s="17">
        <v>0.100589530602675</v>
      </c>
      <c r="K368" s="17">
        <v>0.17003525132974401</v>
      </c>
      <c r="L368" s="17">
        <v>0.188158401582143</v>
      </c>
      <c r="M368" s="17"/>
      <c r="N368" s="17">
        <v>0.21451930379117701</v>
      </c>
      <c r="O368" s="17">
        <v>0.14766499059592</v>
      </c>
      <c r="P368" s="17">
        <v>0.14443726107487501</v>
      </c>
      <c r="Q368" s="17">
        <v>0.112900727445613</v>
      </c>
      <c r="R368" s="17"/>
      <c r="S368" s="17">
        <v>0.21716904708127099</v>
      </c>
      <c r="T368" s="17">
        <v>0.124264157523877</v>
      </c>
      <c r="U368" s="17">
        <v>0.19911502647495499</v>
      </c>
      <c r="V368" s="17">
        <v>0.15728636428413401</v>
      </c>
      <c r="W368" s="17">
        <v>0.186895470013941</v>
      </c>
      <c r="X368" s="17">
        <v>0.101807311131334</v>
      </c>
      <c r="Y368" s="17">
        <v>0.149912942997764</v>
      </c>
      <c r="Z368" s="17">
        <v>0.129411551453119</v>
      </c>
      <c r="AA368" s="17">
        <v>0.13364586863173999</v>
      </c>
      <c r="AB368" s="17">
        <v>0.14839553530784699</v>
      </c>
      <c r="AC368" s="17">
        <v>0.17926823498320099</v>
      </c>
      <c r="AD368" s="17">
        <v>0.103872287034355</v>
      </c>
      <c r="AE368" s="17"/>
      <c r="AF368" s="17">
        <v>7.4267781669812197E-2</v>
      </c>
      <c r="AG368" s="17">
        <v>0.134246495100736</v>
      </c>
      <c r="AH368" s="17">
        <v>0.17685481231690001</v>
      </c>
      <c r="AI368" s="17">
        <v>0.33705039859657898</v>
      </c>
      <c r="AJ368" s="17">
        <v>0.12840489946571501</v>
      </c>
      <c r="AK368" s="17"/>
      <c r="AL368" s="17">
        <v>0.116089208497672</v>
      </c>
      <c r="AM368" s="17">
        <v>0.172080746290693</v>
      </c>
      <c r="AN368" s="17">
        <v>0.139420885160908</v>
      </c>
      <c r="AO368" s="17">
        <v>0.38581698557286298</v>
      </c>
      <c r="AP368" s="17">
        <v>9.7909543578584293E-2</v>
      </c>
      <c r="AQ368" s="17"/>
      <c r="AR368" s="17">
        <v>7.1371594504503796E-2</v>
      </c>
      <c r="AS368" s="17">
        <v>0.16277171971159199</v>
      </c>
      <c r="AT368" s="17">
        <v>0.40613010008490902</v>
      </c>
    </row>
    <row r="369" spans="2:46" x14ac:dyDescent="0.3">
      <c r="B369" t="s">
        <v>231</v>
      </c>
      <c r="C369" s="17">
        <v>0.208180959773272</v>
      </c>
      <c r="D369" s="17">
        <v>0.23503553049641601</v>
      </c>
      <c r="E369" s="17">
        <v>0.181634008872776</v>
      </c>
      <c r="F369" s="17"/>
      <c r="G369" s="17">
        <v>0.21367063757708199</v>
      </c>
      <c r="H369" s="17">
        <v>0.30658625136517997</v>
      </c>
      <c r="I369" s="17">
        <v>0.22170821539257299</v>
      </c>
      <c r="J369" s="17">
        <v>0.21334568654209901</v>
      </c>
      <c r="K369" s="17">
        <v>0.16453078488999301</v>
      </c>
      <c r="L369" s="17">
        <v>0.138631135346997</v>
      </c>
      <c r="M369" s="17"/>
      <c r="N369" s="17">
        <v>0.31093010189880599</v>
      </c>
      <c r="O369" s="17">
        <v>0.18093960148492499</v>
      </c>
      <c r="P369" s="17">
        <v>0.17201519465506601</v>
      </c>
      <c r="Q369" s="17">
        <v>0.153582997996764</v>
      </c>
      <c r="R369" s="17"/>
      <c r="S369" s="17">
        <v>0.26740158115380303</v>
      </c>
      <c r="T369" s="17">
        <v>0.185828457725389</v>
      </c>
      <c r="U369" s="17">
        <v>0.177013180385486</v>
      </c>
      <c r="V369" s="17">
        <v>0.21783423203181801</v>
      </c>
      <c r="W369" s="17">
        <v>0.12669855190228699</v>
      </c>
      <c r="X369" s="17">
        <v>0.269075436674583</v>
      </c>
      <c r="Y369" s="17">
        <v>0.17186362842549699</v>
      </c>
      <c r="Z369" s="17">
        <v>0.23172956078460999</v>
      </c>
      <c r="AA369" s="17">
        <v>0.22262784673616401</v>
      </c>
      <c r="AB369" s="17">
        <v>0.18331389053254199</v>
      </c>
      <c r="AC369" s="17">
        <v>0.21641508086866201</v>
      </c>
      <c r="AD369" s="17">
        <v>0.16336573144150501</v>
      </c>
      <c r="AE369" s="17"/>
      <c r="AF369" s="17">
        <v>0.196771840530128</v>
      </c>
      <c r="AG369" s="17">
        <v>0.35205904694066997</v>
      </c>
      <c r="AH369" s="17">
        <v>9.4133801184414903E-2</v>
      </c>
      <c r="AI369" s="17">
        <v>0.128412061171263</v>
      </c>
      <c r="AJ369" s="17">
        <v>0.25875075066691799</v>
      </c>
      <c r="AK369" s="17"/>
      <c r="AL369" s="17">
        <v>0.32198228367863502</v>
      </c>
      <c r="AM369" s="17">
        <v>7.99872654264729E-2</v>
      </c>
      <c r="AN369" s="17">
        <v>0.464915192588023</v>
      </c>
      <c r="AO369" s="17">
        <v>0.13842826028449901</v>
      </c>
      <c r="AP369" s="17">
        <v>0.23737296683509199</v>
      </c>
      <c r="AQ369" s="17"/>
      <c r="AR369" s="17">
        <v>0.25270041292051498</v>
      </c>
      <c r="AS369" s="17">
        <v>0.1956305732118</v>
      </c>
      <c r="AT369" s="17">
        <v>0.12978629957030899</v>
      </c>
    </row>
    <row r="370" spans="2:46" x14ac:dyDescent="0.3">
      <c r="B370" t="s">
        <v>232</v>
      </c>
      <c r="C370" s="17">
        <v>0.45273855659073198</v>
      </c>
      <c r="D370" s="17">
        <v>0.44885455660539902</v>
      </c>
      <c r="E370" s="17">
        <v>0.45580864464353499</v>
      </c>
      <c r="F370" s="17"/>
      <c r="G370" s="17">
        <v>0.41609958255805601</v>
      </c>
      <c r="H370" s="17">
        <v>0.33622557440855499</v>
      </c>
      <c r="I370" s="17">
        <v>0.42143866649717898</v>
      </c>
      <c r="J370" s="17">
        <v>0.51103180108394397</v>
      </c>
      <c r="K370" s="17">
        <v>0.51186845923211599</v>
      </c>
      <c r="L370" s="17">
        <v>0.51025863717265596</v>
      </c>
      <c r="M370" s="17"/>
      <c r="N370" s="17">
        <v>0.37852872993590803</v>
      </c>
      <c r="O370" s="17">
        <v>0.46754436451797898</v>
      </c>
      <c r="P370" s="17">
        <v>0.46480475847618602</v>
      </c>
      <c r="Q370" s="17">
        <v>0.51038460588388401</v>
      </c>
      <c r="R370" s="17"/>
      <c r="S370" s="17">
        <v>0.32723507078146402</v>
      </c>
      <c r="T370" s="17">
        <v>0.48237757047861302</v>
      </c>
      <c r="U370" s="17">
        <v>0.36500733561800702</v>
      </c>
      <c r="V370" s="17">
        <v>0.41831853926035001</v>
      </c>
      <c r="W370" s="17">
        <v>0.53061718438314398</v>
      </c>
      <c r="X370" s="17">
        <v>0.45983976005193999</v>
      </c>
      <c r="Y370" s="17">
        <v>0.51263762423048398</v>
      </c>
      <c r="Z370" s="17">
        <v>0.55106454262559201</v>
      </c>
      <c r="AA370" s="17">
        <v>0.46456207047611098</v>
      </c>
      <c r="AB370" s="17">
        <v>0.51262815417902996</v>
      </c>
      <c r="AC370" s="17">
        <v>0.445963175584285</v>
      </c>
      <c r="AD370" s="17">
        <v>0.54381188833544702</v>
      </c>
      <c r="AE370" s="17"/>
      <c r="AF370" s="17">
        <v>0.54171101940887401</v>
      </c>
      <c r="AG370" s="17">
        <v>0.37023821881799901</v>
      </c>
      <c r="AH370" s="17">
        <v>0.590137504649621</v>
      </c>
      <c r="AI370" s="17">
        <v>0.39688644969345099</v>
      </c>
      <c r="AJ370" s="17">
        <v>0.44236367235343699</v>
      </c>
      <c r="AK370" s="17"/>
      <c r="AL370" s="17">
        <v>0.41105000836141398</v>
      </c>
      <c r="AM370" s="17">
        <v>0.61163910181661996</v>
      </c>
      <c r="AN370" s="17">
        <v>0.272046397171957</v>
      </c>
      <c r="AO370" s="17">
        <v>0.322898680256127</v>
      </c>
      <c r="AP370" s="17">
        <v>0.4598433946296</v>
      </c>
      <c r="AQ370" s="17"/>
      <c r="AR370" s="17">
        <v>0.477224689197848</v>
      </c>
      <c r="AS370" s="17">
        <v>0.49980173450487603</v>
      </c>
      <c r="AT370" s="17">
        <v>0.31719485003069298</v>
      </c>
    </row>
    <row r="371" spans="2:46" x14ac:dyDescent="0.3">
      <c r="B371" t="s">
        <v>79</v>
      </c>
      <c r="C371" s="17">
        <v>0.18283918485255399</v>
      </c>
      <c r="D371" s="17">
        <v>0.14110955233649899</v>
      </c>
      <c r="E371" s="17">
        <v>0.224207230836455</v>
      </c>
      <c r="F371" s="17"/>
      <c r="G371" s="17">
        <v>0.25009379016149302</v>
      </c>
      <c r="H371" s="17">
        <v>0.14317997933704699</v>
      </c>
      <c r="I371" s="17">
        <v>0.223762150536155</v>
      </c>
      <c r="J371" s="17">
        <v>0.17503298177128199</v>
      </c>
      <c r="K371" s="17">
        <v>0.15356550454814699</v>
      </c>
      <c r="L371" s="17">
        <v>0.16295182589820401</v>
      </c>
      <c r="M371" s="17"/>
      <c r="N371" s="17">
        <v>9.6021864374109506E-2</v>
      </c>
      <c r="O371" s="17">
        <v>0.20385104340117599</v>
      </c>
      <c r="P371" s="17">
        <v>0.21874278579387299</v>
      </c>
      <c r="Q371" s="17">
        <v>0.22313166867373899</v>
      </c>
      <c r="R371" s="17"/>
      <c r="S371" s="17">
        <v>0.18819430098346299</v>
      </c>
      <c r="T371" s="17">
        <v>0.207529814272122</v>
      </c>
      <c r="U371" s="17">
        <v>0.25886445752155102</v>
      </c>
      <c r="V371" s="17">
        <v>0.206560864423699</v>
      </c>
      <c r="W371" s="17">
        <v>0.15578879370062801</v>
      </c>
      <c r="X371" s="17">
        <v>0.16927749214214199</v>
      </c>
      <c r="Y371" s="17">
        <v>0.165585804346256</v>
      </c>
      <c r="Z371" s="17">
        <v>8.7794345136679303E-2</v>
      </c>
      <c r="AA371" s="17">
        <v>0.17916421415598499</v>
      </c>
      <c r="AB371" s="17">
        <v>0.15566241998058</v>
      </c>
      <c r="AC371" s="17">
        <v>0.158353508563852</v>
      </c>
      <c r="AD371" s="17">
        <v>0.18895009318869299</v>
      </c>
      <c r="AE371" s="17"/>
      <c r="AF371" s="17">
        <v>0.187249358391186</v>
      </c>
      <c r="AG371" s="17">
        <v>0.14345623914059499</v>
      </c>
      <c r="AH371" s="17">
        <v>0.13887388184906399</v>
      </c>
      <c r="AI371" s="17">
        <v>0.137651090538707</v>
      </c>
      <c r="AJ371" s="17">
        <v>0.17048067751393101</v>
      </c>
      <c r="AK371" s="17"/>
      <c r="AL371" s="17">
        <v>0.15087849946227899</v>
      </c>
      <c r="AM371" s="17">
        <v>0.13629288646621299</v>
      </c>
      <c r="AN371" s="17">
        <v>0.123617525079111</v>
      </c>
      <c r="AO371" s="17">
        <v>0.15285607388651101</v>
      </c>
      <c r="AP371" s="17">
        <v>0.20487409495672401</v>
      </c>
      <c r="AQ371" s="17"/>
      <c r="AR371" s="17">
        <v>0.19870330337713299</v>
      </c>
      <c r="AS371" s="17">
        <v>0.14179597257173199</v>
      </c>
      <c r="AT371" s="17">
        <v>0.14688875031408899</v>
      </c>
    </row>
    <row r="372" spans="2:46" x14ac:dyDescent="0.3">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row>
    <row r="373" spans="2:46" x14ac:dyDescent="0.3">
      <c r="B373" s="6" t="s">
        <v>244</v>
      </c>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row>
    <row r="374" spans="2:46" x14ac:dyDescent="0.3">
      <c r="B374" s="24" t="s">
        <v>65</v>
      </c>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row>
    <row r="375" spans="2:46" x14ac:dyDescent="0.3">
      <c r="B375" t="s">
        <v>140</v>
      </c>
      <c r="C375" s="17">
        <v>0.19580933785308099</v>
      </c>
      <c r="D375" s="17">
        <v>0.209402701510707</v>
      </c>
      <c r="E375" s="17">
        <v>0.18013100903419299</v>
      </c>
      <c r="F375" s="17"/>
      <c r="G375" s="17">
        <v>0.20622342028606</v>
      </c>
      <c r="H375" s="17">
        <v>0.31782436249516899</v>
      </c>
      <c r="I375" s="17">
        <v>0.12735566716677699</v>
      </c>
      <c r="J375" s="17">
        <v>0.12059616570260399</v>
      </c>
      <c r="K375" s="17">
        <v>0.20731528443743699</v>
      </c>
      <c r="L375" s="17">
        <v>0.198878542744482</v>
      </c>
      <c r="M375" s="17"/>
      <c r="N375" s="17">
        <v>0.25199713431605703</v>
      </c>
      <c r="O375" s="17">
        <v>0.19613454048492501</v>
      </c>
      <c r="P375" s="17">
        <v>0.19489630076485601</v>
      </c>
      <c r="Q375" s="17">
        <v>0.13450506766497999</v>
      </c>
      <c r="R375" s="17"/>
      <c r="S375" s="17">
        <v>0.24276720634197901</v>
      </c>
      <c r="T375" s="17">
        <v>0.19296252645819201</v>
      </c>
      <c r="U375" s="17">
        <v>0.22487039663483399</v>
      </c>
      <c r="V375" s="17">
        <v>0.16358864182181401</v>
      </c>
      <c r="W375" s="17">
        <v>0.22486068602121401</v>
      </c>
      <c r="X375" s="17">
        <v>0.20230237829080899</v>
      </c>
      <c r="Y375" s="17">
        <v>0.199325084449026</v>
      </c>
      <c r="Z375" s="17">
        <v>0.16718549232403501</v>
      </c>
      <c r="AA375" s="17">
        <v>0.18383164059420001</v>
      </c>
      <c r="AB375" s="17">
        <v>0.16314116665386699</v>
      </c>
      <c r="AC375" s="17">
        <v>0.12552558732695199</v>
      </c>
      <c r="AD375" s="17">
        <v>0.208595638309653</v>
      </c>
      <c r="AE375" s="17"/>
      <c r="AF375" s="17">
        <v>0.16237606464099699</v>
      </c>
      <c r="AG375" s="17">
        <v>0.16150553746687199</v>
      </c>
      <c r="AH375" s="17">
        <v>0.205823696256141</v>
      </c>
      <c r="AI375" s="17">
        <v>0.38199848635629002</v>
      </c>
      <c r="AJ375" s="17">
        <v>0.20508391677443</v>
      </c>
      <c r="AK375" s="17"/>
      <c r="AL375" s="17">
        <v>0.195090212410787</v>
      </c>
      <c r="AM375" s="17">
        <v>0.19717265623724201</v>
      </c>
      <c r="AN375" s="17">
        <v>0.19993405994699401</v>
      </c>
      <c r="AO375" s="17">
        <v>0.399942118773436</v>
      </c>
      <c r="AP375" s="17">
        <v>0.15086321757290699</v>
      </c>
      <c r="AQ375" s="17"/>
      <c r="AR375" s="17">
        <v>0.12769273806482401</v>
      </c>
      <c r="AS375" s="17">
        <v>0.19894155213321599</v>
      </c>
      <c r="AT375" s="17">
        <v>0.40937160436294701</v>
      </c>
    </row>
    <row r="376" spans="2:46" x14ac:dyDescent="0.3">
      <c r="B376" t="s">
        <v>231</v>
      </c>
      <c r="C376" s="17">
        <v>0.20687534986289599</v>
      </c>
      <c r="D376" s="17">
        <v>0.250151159688142</v>
      </c>
      <c r="E376" s="17">
        <v>0.16514740969719399</v>
      </c>
      <c r="F376" s="17"/>
      <c r="G376" s="17">
        <v>0.19832855285131801</v>
      </c>
      <c r="H376" s="17">
        <v>0.285401244569288</v>
      </c>
      <c r="I376" s="17">
        <v>0.222194368735321</v>
      </c>
      <c r="J376" s="17">
        <v>0.16059856532540601</v>
      </c>
      <c r="K376" s="17">
        <v>0.179458931827539</v>
      </c>
      <c r="L376" s="17">
        <v>0.19227858356770899</v>
      </c>
      <c r="M376" s="17"/>
      <c r="N376" s="17">
        <v>0.27092858285978</v>
      </c>
      <c r="O376" s="17">
        <v>0.200811897332906</v>
      </c>
      <c r="P376" s="17">
        <v>0.16721270217310699</v>
      </c>
      <c r="Q376" s="17">
        <v>0.18145451210828401</v>
      </c>
      <c r="R376" s="17"/>
      <c r="S376" s="17">
        <v>0.30147098666316902</v>
      </c>
      <c r="T376" s="17">
        <v>0.133280292252342</v>
      </c>
      <c r="U376" s="17">
        <v>0.193418452160735</v>
      </c>
      <c r="V376" s="17">
        <v>0.22198157415167599</v>
      </c>
      <c r="W376" s="17">
        <v>0.179186012139744</v>
      </c>
      <c r="X376" s="17">
        <v>0.20774749054717001</v>
      </c>
      <c r="Y376" s="17">
        <v>0.19291090530059399</v>
      </c>
      <c r="Z376" s="17">
        <v>0.252291812981701</v>
      </c>
      <c r="AA376" s="17">
        <v>0.175455196737591</v>
      </c>
      <c r="AB376" s="17">
        <v>0.20106907614897701</v>
      </c>
      <c r="AC376" s="17">
        <v>0.244568478503775</v>
      </c>
      <c r="AD376" s="17">
        <v>0.18210895913856201</v>
      </c>
      <c r="AE376" s="17"/>
      <c r="AF376" s="17">
        <v>0.165890973360618</v>
      </c>
      <c r="AG376" s="17">
        <v>0.36442662098152401</v>
      </c>
      <c r="AH376" s="17">
        <v>7.0332909276134503E-2</v>
      </c>
      <c r="AI376" s="17">
        <v>0.13971163340718901</v>
      </c>
      <c r="AJ376" s="17">
        <v>0.23836674911098801</v>
      </c>
      <c r="AK376" s="17"/>
      <c r="AL376" s="17">
        <v>0.23326614495235301</v>
      </c>
      <c r="AM376" s="17">
        <v>7.7975325645337906E-2</v>
      </c>
      <c r="AN376" s="17">
        <v>0.46762090703229697</v>
      </c>
      <c r="AO376" s="17">
        <v>0.19415907388182499</v>
      </c>
      <c r="AP376" s="17">
        <v>0.18632193482968601</v>
      </c>
      <c r="AQ376" s="17"/>
      <c r="AR376" s="17">
        <v>0.22876198387206201</v>
      </c>
      <c r="AS376" s="17">
        <v>0.19065828495760501</v>
      </c>
      <c r="AT376" s="17">
        <v>0.219809389889561</v>
      </c>
    </row>
    <row r="377" spans="2:46" x14ac:dyDescent="0.3">
      <c r="B377" t="s">
        <v>232</v>
      </c>
      <c r="C377" s="17">
        <v>0.442945446627865</v>
      </c>
      <c r="D377" s="17">
        <v>0.42326114401411602</v>
      </c>
      <c r="E377" s="17">
        <v>0.46351436223005599</v>
      </c>
      <c r="F377" s="17"/>
      <c r="G377" s="17">
        <v>0.36088883691040702</v>
      </c>
      <c r="H377" s="17">
        <v>0.27879460417565599</v>
      </c>
      <c r="I377" s="17">
        <v>0.44229725360350702</v>
      </c>
      <c r="J377" s="17">
        <v>0.57072574065206605</v>
      </c>
      <c r="K377" s="17">
        <v>0.48658606837354201</v>
      </c>
      <c r="L377" s="17">
        <v>0.498387313056044</v>
      </c>
      <c r="M377" s="17"/>
      <c r="N377" s="17">
        <v>0.38311355304820999</v>
      </c>
      <c r="O377" s="17">
        <v>0.45109377556602298</v>
      </c>
      <c r="P377" s="17">
        <v>0.457657179251095</v>
      </c>
      <c r="Q377" s="17">
        <v>0.48505004123601297</v>
      </c>
      <c r="R377" s="17"/>
      <c r="S377" s="17">
        <v>0.30725989203141502</v>
      </c>
      <c r="T377" s="17">
        <v>0.50447514823080097</v>
      </c>
      <c r="U377" s="17">
        <v>0.37997575843308701</v>
      </c>
      <c r="V377" s="17">
        <v>0.413483798303246</v>
      </c>
      <c r="W377" s="17">
        <v>0.46423748131555798</v>
      </c>
      <c r="X377" s="17">
        <v>0.465877668698221</v>
      </c>
      <c r="Y377" s="17">
        <v>0.44140954165299501</v>
      </c>
      <c r="Z377" s="17">
        <v>0.49413580634564203</v>
      </c>
      <c r="AA377" s="17">
        <v>0.50427917900815999</v>
      </c>
      <c r="AB377" s="17">
        <v>0.47175273523505301</v>
      </c>
      <c r="AC377" s="17">
        <v>0.50345847437681002</v>
      </c>
      <c r="AD377" s="17">
        <v>0.47279114769122099</v>
      </c>
      <c r="AE377" s="17"/>
      <c r="AF377" s="17">
        <v>0.51277301119438501</v>
      </c>
      <c r="AG377" s="17">
        <v>0.360980603844612</v>
      </c>
      <c r="AH377" s="17">
        <v>0.58268694004236599</v>
      </c>
      <c r="AI377" s="17">
        <v>0.38744308888947898</v>
      </c>
      <c r="AJ377" s="17">
        <v>0.44319022534325803</v>
      </c>
      <c r="AK377" s="17"/>
      <c r="AL377" s="17">
        <v>0.44124797663587001</v>
      </c>
      <c r="AM377" s="17">
        <v>0.60514862960032501</v>
      </c>
      <c r="AN377" s="17">
        <v>0.24923328634257999</v>
      </c>
      <c r="AO377" s="17">
        <v>0.31301267861739501</v>
      </c>
      <c r="AP377" s="17">
        <v>0.49431022352574899</v>
      </c>
      <c r="AQ377" s="17"/>
      <c r="AR377" s="17">
        <v>0.46174736143489697</v>
      </c>
      <c r="AS377" s="17">
        <v>0.51350006022065697</v>
      </c>
      <c r="AT377" s="17">
        <v>0.28214514873972601</v>
      </c>
    </row>
    <row r="378" spans="2:46" x14ac:dyDescent="0.3">
      <c r="B378" t="s">
        <v>79</v>
      </c>
      <c r="C378" s="17">
        <v>0.15436986565615901</v>
      </c>
      <c r="D378" s="17">
        <v>0.11718499478703499</v>
      </c>
      <c r="E378" s="17">
        <v>0.191207219038556</v>
      </c>
      <c r="F378" s="17"/>
      <c r="G378" s="17">
        <v>0.234559189952215</v>
      </c>
      <c r="H378" s="17">
        <v>0.117979788759887</v>
      </c>
      <c r="I378" s="17">
        <v>0.20815271049439499</v>
      </c>
      <c r="J378" s="17">
        <v>0.14807952831992399</v>
      </c>
      <c r="K378" s="17">
        <v>0.126639715361482</v>
      </c>
      <c r="L378" s="17">
        <v>0.11045556063176599</v>
      </c>
      <c r="M378" s="17"/>
      <c r="N378" s="17">
        <v>9.3960729775953905E-2</v>
      </c>
      <c r="O378" s="17">
        <v>0.15195978661614601</v>
      </c>
      <c r="P378" s="17">
        <v>0.180233817810942</v>
      </c>
      <c r="Q378" s="17">
        <v>0.198990378990723</v>
      </c>
      <c r="R378" s="17"/>
      <c r="S378" s="17">
        <v>0.14850191496343701</v>
      </c>
      <c r="T378" s="17">
        <v>0.16928203305866499</v>
      </c>
      <c r="U378" s="17">
        <v>0.201735392771344</v>
      </c>
      <c r="V378" s="17">
        <v>0.200945985723264</v>
      </c>
      <c r="W378" s="17">
        <v>0.13171582052348399</v>
      </c>
      <c r="X378" s="17">
        <v>0.12407246246380001</v>
      </c>
      <c r="Y378" s="17">
        <v>0.16635446859738501</v>
      </c>
      <c r="Z378" s="17">
        <v>8.6386888348622001E-2</v>
      </c>
      <c r="AA378" s="17">
        <v>0.136433983660049</v>
      </c>
      <c r="AB378" s="17">
        <v>0.16403702196210401</v>
      </c>
      <c r="AC378" s="17">
        <v>0.126447459792462</v>
      </c>
      <c r="AD378" s="17">
        <v>0.136504254860564</v>
      </c>
      <c r="AE378" s="17"/>
      <c r="AF378" s="17">
        <v>0.15895995080399999</v>
      </c>
      <c r="AG378" s="17">
        <v>0.113087237706992</v>
      </c>
      <c r="AH378" s="17">
        <v>0.14115645442535901</v>
      </c>
      <c r="AI378" s="17">
        <v>9.0846791347042197E-2</v>
      </c>
      <c r="AJ378" s="17">
        <v>0.113359108771324</v>
      </c>
      <c r="AK378" s="17"/>
      <c r="AL378" s="17">
        <v>0.13039566600099101</v>
      </c>
      <c r="AM378" s="17">
        <v>0.119703388517095</v>
      </c>
      <c r="AN378" s="17">
        <v>8.3211746678128695E-2</v>
      </c>
      <c r="AO378" s="17">
        <v>9.2886128727343906E-2</v>
      </c>
      <c r="AP378" s="17">
        <v>0.168504624071658</v>
      </c>
      <c r="AQ378" s="17"/>
      <c r="AR378" s="17">
        <v>0.18179791662821701</v>
      </c>
      <c r="AS378" s="17">
        <v>9.6900102688522199E-2</v>
      </c>
      <c r="AT378" s="17">
        <v>8.8673857007766907E-2</v>
      </c>
    </row>
    <row r="379" spans="2:46" x14ac:dyDescent="0.3">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row>
    <row r="380" spans="2:46" x14ac:dyDescent="0.3">
      <c r="B380" s="6" t="s">
        <v>245</v>
      </c>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row>
    <row r="381" spans="2:46" x14ac:dyDescent="0.3">
      <c r="B381" s="24" t="s">
        <v>65</v>
      </c>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row>
    <row r="382" spans="2:46" x14ac:dyDescent="0.3">
      <c r="B382" t="s">
        <v>140</v>
      </c>
      <c r="C382" s="17">
        <v>0.22992170808416401</v>
      </c>
      <c r="D382" s="17">
        <v>0.261845000107226</v>
      </c>
      <c r="E382" s="17">
        <v>0.19837386972252399</v>
      </c>
      <c r="F382" s="17"/>
      <c r="G382" s="17">
        <v>0.210575293553208</v>
      </c>
      <c r="H382" s="17">
        <v>0.259934596790446</v>
      </c>
      <c r="I382" s="17">
        <v>0.14364545862584299</v>
      </c>
      <c r="J382" s="17">
        <v>0.17603677564371401</v>
      </c>
      <c r="K382" s="17">
        <v>0.27828463198903303</v>
      </c>
      <c r="L382" s="17">
        <v>0.30003297899297598</v>
      </c>
      <c r="M382" s="17"/>
      <c r="N382" s="17">
        <v>0.251974219540754</v>
      </c>
      <c r="O382" s="17">
        <v>0.20526344146762401</v>
      </c>
      <c r="P382" s="17">
        <v>0.242733566715955</v>
      </c>
      <c r="Q382" s="17">
        <v>0.21968431414252301</v>
      </c>
      <c r="R382" s="17"/>
      <c r="S382" s="17">
        <v>0.245786140448923</v>
      </c>
      <c r="T382" s="17">
        <v>0.21509250921341</v>
      </c>
      <c r="U382" s="17">
        <v>0.28470014857332898</v>
      </c>
      <c r="V382" s="17">
        <v>0.22433626323616901</v>
      </c>
      <c r="W382" s="17">
        <v>0.25062113472653202</v>
      </c>
      <c r="X382" s="17">
        <v>0.17982040922151199</v>
      </c>
      <c r="Y382" s="17">
        <v>0.24746237366073701</v>
      </c>
      <c r="Z382" s="17">
        <v>0.19971053689356599</v>
      </c>
      <c r="AA382" s="17">
        <v>0.248748577677393</v>
      </c>
      <c r="AB382" s="17">
        <v>0.22724965897204999</v>
      </c>
      <c r="AC382" s="17">
        <v>0.18290830898823701</v>
      </c>
      <c r="AD382" s="17">
        <v>0.20332072476023999</v>
      </c>
      <c r="AE382" s="17"/>
      <c r="AF382" s="17">
        <v>0.16676712062100699</v>
      </c>
      <c r="AG382" s="17">
        <v>0.17738461138849901</v>
      </c>
      <c r="AH382" s="17">
        <v>0.23417694618753701</v>
      </c>
      <c r="AI382" s="17">
        <v>0.45658562660455598</v>
      </c>
      <c r="AJ382" s="17">
        <v>0.193232211000573</v>
      </c>
      <c r="AK382" s="17"/>
      <c r="AL382" s="17">
        <v>0.207447798140134</v>
      </c>
      <c r="AM382" s="17">
        <v>0.25559242963909601</v>
      </c>
      <c r="AN382" s="17">
        <v>0.18094400971183</v>
      </c>
      <c r="AO382" s="17">
        <v>0.50345503889795296</v>
      </c>
      <c r="AP382" s="17">
        <v>0.11719987938366</v>
      </c>
      <c r="AQ382" s="17"/>
      <c r="AR382" s="17">
        <v>0.12723497158295599</v>
      </c>
      <c r="AS382" s="17">
        <v>0.25844446612939698</v>
      </c>
      <c r="AT382" s="17">
        <v>0.500118327108243</v>
      </c>
    </row>
    <row r="383" spans="2:46" x14ac:dyDescent="0.3">
      <c r="B383" t="s">
        <v>231</v>
      </c>
      <c r="C383" s="17">
        <v>0.18610184788028</v>
      </c>
      <c r="D383" s="17">
        <v>0.22396895075732701</v>
      </c>
      <c r="E383" s="17">
        <v>0.14853007423137901</v>
      </c>
      <c r="F383" s="17"/>
      <c r="G383" s="17">
        <v>0.260801688667048</v>
      </c>
      <c r="H383" s="17">
        <v>0.31367236156912198</v>
      </c>
      <c r="I383" s="17">
        <v>0.226604371702505</v>
      </c>
      <c r="J383" s="17">
        <v>0.137281599524641</v>
      </c>
      <c r="K383" s="17">
        <v>0.125495112766249</v>
      </c>
      <c r="L383" s="17">
        <v>8.0031620423761399E-2</v>
      </c>
      <c r="M383" s="17"/>
      <c r="N383" s="17">
        <v>0.27112609192239401</v>
      </c>
      <c r="O383" s="17">
        <v>0.16623808779594801</v>
      </c>
      <c r="P383" s="17">
        <v>0.15038495854832201</v>
      </c>
      <c r="Q383" s="17">
        <v>0.148688824493484</v>
      </c>
      <c r="R383" s="17"/>
      <c r="S383" s="17">
        <v>0.29538096828877097</v>
      </c>
      <c r="T383" s="17">
        <v>0.162241604995045</v>
      </c>
      <c r="U383" s="17">
        <v>0.13894613004077799</v>
      </c>
      <c r="V383" s="17">
        <v>0.15686889435388399</v>
      </c>
      <c r="W383" s="17">
        <v>0.15925000841116599</v>
      </c>
      <c r="X383" s="17">
        <v>0.240921973416168</v>
      </c>
      <c r="Y383" s="17">
        <v>0.143392055167604</v>
      </c>
      <c r="Z383" s="17">
        <v>0.241998366124685</v>
      </c>
      <c r="AA383" s="17">
        <v>0.16331454548670099</v>
      </c>
      <c r="AB383" s="17">
        <v>0.119285521362322</v>
      </c>
      <c r="AC383" s="17">
        <v>0.225478727256814</v>
      </c>
      <c r="AD383" s="17">
        <v>0.14803718365475901</v>
      </c>
      <c r="AE383" s="17"/>
      <c r="AF383" s="17">
        <v>0.17493714366403201</v>
      </c>
      <c r="AG383" s="17">
        <v>0.34971612033131999</v>
      </c>
      <c r="AH383" s="17">
        <v>6.6977963570027998E-2</v>
      </c>
      <c r="AI383" s="17">
        <v>0.111672776308199</v>
      </c>
      <c r="AJ383" s="17">
        <v>0.174950913818817</v>
      </c>
      <c r="AK383" s="17"/>
      <c r="AL383" s="17">
        <v>0.214462668584773</v>
      </c>
      <c r="AM383" s="17">
        <v>6.8413961192693801E-2</v>
      </c>
      <c r="AN383" s="17">
        <v>0.47937590266914198</v>
      </c>
      <c r="AO383" s="17">
        <v>0.12869087037020199</v>
      </c>
      <c r="AP383" s="17">
        <v>0.16269272935571799</v>
      </c>
      <c r="AQ383" s="17"/>
      <c r="AR383" s="17">
        <v>0.220987301194667</v>
      </c>
      <c r="AS383" s="17">
        <v>0.17130802135225701</v>
      </c>
      <c r="AT383" s="17">
        <v>0.13569067771516599</v>
      </c>
    </row>
    <row r="384" spans="2:46" x14ac:dyDescent="0.3">
      <c r="B384" t="s">
        <v>232</v>
      </c>
      <c r="C384" s="17">
        <v>0.45181785445013201</v>
      </c>
      <c r="D384" s="17">
        <v>0.41964738172464999</v>
      </c>
      <c r="E384" s="17">
        <v>0.48374017523396201</v>
      </c>
      <c r="F384" s="17"/>
      <c r="G384" s="17">
        <v>0.32808185837885201</v>
      </c>
      <c r="H384" s="17">
        <v>0.32631639383112898</v>
      </c>
      <c r="I384" s="17">
        <v>0.44682051024466501</v>
      </c>
      <c r="J384" s="17">
        <v>0.55819057051823795</v>
      </c>
      <c r="K384" s="17">
        <v>0.50080360131808499</v>
      </c>
      <c r="L384" s="17">
        <v>0.52094887940202295</v>
      </c>
      <c r="M384" s="17"/>
      <c r="N384" s="17">
        <v>0.40781624187967003</v>
      </c>
      <c r="O384" s="17">
        <v>0.46897578239265397</v>
      </c>
      <c r="P384" s="17">
        <v>0.46269633718220199</v>
      </c>
      <c r="Q384" s="17">
        <v>0.47550008220184897</v>
      </c>
      <c r="R384" s="17"/>
      <c r="S384" s="17">
        <v>0.32683106888622498</v>
      </c>
      <c r="T384" s="17">
        <v>0.47722836142180802</v>
      </c>
      <c r="U384" s="17">
        <v>0.37432515426625901</v>
      </c>
      <c r="V384" s="17">
        <v>0.466125715858205</v>
      </c>
      <c r="W384" s="17">
        <v>0.50392592966161898</v>
      </c>
      <c r="X384" s="17">
        <v>0.45121758316265997</v>
      </c>
      <c r="Y384" s="17">
        <v>0.49845575825511002</v>
      </c>
      <c r="Z384" s="17">
        <v>0.51837272640426002</v>
      </c>
      <c r="AA384" s="17">
        <v>0.45480070065505501</v>
      </c>
      <c r="AB384" s="17">
        <v>0.51956337642307504</v>
      </c>
      <c r="AC384" s="17">
        <v>0.47329385330225798</v>
      </c>
      <c r="AD384" s="17">
        <v>0.50741778801442605</v>
      </c>
      <c r="AE384" s="17"/>
      <c r="AF384" s="17">
        <v>0.52955129597809303</v>
      </c>
      <c r="AG384" s="17">
        <v>0.39729954459477201</v>
      </c>
      <c r="AH384" s="17">
        <v>0.60682611654125496</v>
      </c>
      <c r="AI384" s="17">
        <v>0.36701168687826302</v>
      </c>
      <c r="AJ384" s="17">
        <v>0.50201598846212703</v>
      </c>
      <c r="AK384" s="17"/>
      <c r="AL384" s="17">
        <v>0.43673526254752798</v>
      </c>
      <c r="AM384" s="17">
        <v>0.59975272962394199</v>
      </c>
      <c r="AN384" s="17">
        <v>0.28357798204207701</v>
      </c>
      <c r="AO384" s="17">
        <v>0.27685769215251299</v>
      </c>
      <c r="AP384" s="17">
        <v>0.56112402805442896</v>
      </c>
      <c r="AQ384" s="17"/>
      <c r="AR384" s="17">
        <v>0.49507777390834501</v>
      </c>
      <c r="AS384" s="17">
        <v>0.490947692425101</v>
      </c>
      <c r="AT384" s="17">
        <v>0.28581263701203202</v>
      </c>
    </row>
    <row r="385" spans="2:46" x14ac:dyDescent="0.3">
      <c r="B385" t="s">
        <v>79</v>
      </c>
      <c r="C385" s="17">
        <v>0.13215858958542401</v>
      </c>
      <c r="D385" s="17">
        <v>9.4538667410797805E-2</v>
      </c>
      <c r="E385" s="17">
        <v>0.16935588081213501</v>
      </c>
      <c r="F385" s="17"/>
      <c r="G385" s="17">
        <v>0.20054115940089201</v>
      </c>
      <c r="H385" s="17">
        <v>0.100076647809303</v>
      </c>
      <c r="I385" s="17">
        <v>0.182929659426986</v>
      </c>
      <c r="J385" s="17">
        <v>0.12849105431340599</v>
      </c>
      <c r="K385" s="17">
        <v>9.5416653926633704E-2</v>
      </c>
      <c r="L385" s="17">
        <v>9.8986521181239698E-2</v>
      </c>
      <c r="M385" s="17"/>
      <c r="N385" s="17">
        <v>6.9083446657181802E-2</v>
      </c>
      <c r="O385" s="17">
        <v>0.159522688343775</v>
      </c>
      <c r="P385" s="17">
        <v>0.144185137553521</v>
      </c>
      <c r="Q385" s="17">
        <v>0.15612677916214501</v>
      </c>
      <c r="R385" s="17"/>
      <c r="S385" s="17">
        <v>0.13200182237607999</v>
      </c>
      <c r="T385" s="17">
        <v>0.145437524369737</v>
      </c>
      <c r="U385" s="17">
        <v>0.20202856711963299</v>
      </c>
      <c r="V385" s="17">
        <v>0.152669126551743</v>
      </c>
      <c r="W385" s="17">
        <v>8.6202927200683205E-2</v>
      </c>
      <c r="X385" s="17">
        <v>0.12804003419965901</v>
      </c>
      <c r="Y385" s="17">
        <v>0.110689812916549</v>
      </c>
      <c r="Z385" s="17">
        <v>3.9918370577488697E-2</v>
      </c>
      <c r="AA385" s="17">
        <v>0.133136176180851</v>
      </c>
      <c r="AB385" s="17">
        <v>0.13390144324255199</v>
      </c>
      <c r="AC385" s="17">
        <v>0.118319110452691</v>
      </c>
      <c r="AD385" s="17">
        <v>0.141224303570576</v>
      </c>
      <c r="AE385" s="17"/>
      <c r="AF385" s="17">
        <v>0.128744439736868</v>
      </c>
      <c r="AG385" s="17">
        <v>7.5599723685409306E-2</v>
      </c>
      <c r="AH385" s="17">
        <v>9.2018973701180395E-2</v>
      </c>
      <c r="AI385" s="17">
        <v>6.4729910208982194E-2</v>
      </c>
      <c r="AJ385" s="17">
        <v>0.129800886718483</v>
      </c>
      <c r="AK385" s="17"/>
      <c r="AL385" s="17">
        <v>0.14135427072756401</v>
      </c>
      <c r="AM385" s="17">
        <v>7.62408795442686E-2</v>
      </c>
      <c r="AN385" s="17">
        <v>5.6102105576951E-2</v>
      </c>
      <c r="AO385" s="17">
        <v>9.0996398579331395E-2</v>
      </c>
      <c r="AP385" s="17">
        <v>0.158983363206193</v>
      </c>
      <c r="AQ385" s="17"/>
      <c r="AR385" s="17">
        <v>0.156699953314032</v>
      </c>
      <c r="AS385" s="17">
        <v>7.9299820093245002E-2</v>
      </c>
      <c r="AT385" s="17">
        <v>7.8378358164558695E-2</v>
      </c>
    </row>
    <row r="386" spans="2:46" x14ac:dyDescent="0.3">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row>
    <row r="387" spans="2:46" x14ac:dyDescent="0.3">
      <c r="B387" s="6" t="s">
        <v>246</v>
      </c>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row>
    <row r="388" spans="2:46" x14ac:dyDescent="0.3">
      <c r="B388" s="24" t="s">
        <v>65</v>
      </c>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row>
    <row r="389" spans="2:46" x14ac:dyDescent="0.3">
      <c r="B389" t="s">
        <v>140</v>
      </c>
      <c r="C389" s="17">
        <v>0.32250322588063302</v>
      </c>
      <c r="D389" s="17">
        <v>0.35796855702911601</v>
      </c>
      <c r="E389" s="17">
        <v>0.28768478211367499</v>
      </c>
      <c r="F389" s="17"/>
      <c r="G389" s="17">
        <v>0.21133874448083101</v>
      </c>
      <c r="H389" s="17">
        <v>0.34837556587250201</v>
      </c>
      <c r="I389" s="17">
        <v>0.206389654645106</v>
      </c>
      <c r="J389" s="17">
        <v>0.223798526343016</v>
      </c>
      <c r="K389" s="17">
        <v>0.37304283303285002</v>
      </c>
      <c r="L389" s="17">
        <v>0.516428795300231</v>
      </c>
      <c r="M389" s="17"/>
      <c r="N389" s="17">
        <v>0.34558613887759299</v>
      </c>
      <c r="O389" s="17">
        <v>0.35206124886183698</v>
      </c>
      <c r="P389" s="17">
        <v>0.31667076291055601</v>
      </c>
      <c r="Q389" s="17">
        <v>0.27001136983865998</v>
      </c>
      <c r="R389" s="17"/>
      <c r="S389" s="17">
        <v>0.34318046601188601</v>
      </c>
      <c r="T389" s="17">
        <v>0.30730341819756501</v>
      </c>
      <c r="U389" s="17">
        <v>0.38223067310875303</v>
      </c>
      <c r="V389" s="17">
        <v>0.33838461533113001</v>
      </c>
      <c r="W389" s="17">
        <v>0.29497688915959702</v>
      </c>
      <c r="X389" s="17">
        <v>0.25213718569858901</v>
      </c>
      <c r="Y389" s="17">
        <v>0.33327050228190302</v>
      </c>
      <c r="Z389" s="17">
        <v>0.206023705481053</v>
      </c>
      <c r="AA389" s="17">
        <v>0.34575758654243599</v>
      </c>
      <c r="AB389" s="17">
        <v>0.34265476693283298</v>
      </c>
      <c r="AC389" s="17">
        <v>0.30379260918159701</v>
      </c>
      <c r="AD389" s="17">
        <v>0.37170824808300101</v>
      </c>
      <c r="AE389" s="17"/>
      <c r="AF389" s="17">
        <v>0.20846281171657099</v>
      </c>
      <c r="AG389" s="17">
        <v>0.27500958625215699</v>
      </c>
      <c r="AH389" s="17">
        <v>0.33429803605248398</v>
      </c>
      <c r="AI389" s="17">
        <v>0.55496273653291195</v>
      </c>
      <c r="AJ389" s="17">
        <v>0.36449088334456198</v>
      </c>
      <c r="AK389" s="17"/>
      <c r="AL389" s="17">
        <v>0.36180014782715098</v>
      </c>
      <c r="AM389" s="17">
        <v>0.34497386428712801</v>
      </c>
      <c r="AN389" s="17">
        <v>0.26701266852912398</v>
      </c>
      <c r="AO389" s="17">
        <v>0.58956303773616503</v>
      </c>
      <c r="AP389" s="17">
        <v>0.218904063174129</v>
      </c>
      <c r="AQ389" s="17"/>
      <c r="AR389" s="17">
        <v>0.20630909160938199</v>
      </c>
      <c r="AS389" s="17">
        <v>0.39148183092514099</v>
      </c>
      <c r="AT389" s="17">
        <v>0.58033722069670401</v>
      </c>
    </row>
    <row r="390" spans="2:46" x14ac:dyDescent="0.3">
      <c r="B390" t="s">
        <v>231</v>
      </c>
      <c r="C390" s="17">
        <v>0.21549495645425301</v>
      </c>
      <c r="D390" s="17">
        <v>0.23873709608742699</v>
      </c>
      <c r="E390" s="17">
        <v>0.19250394924199499</v>
      </c>
      <c r="F390" s="17"/>
      <c r="G390" s="17">
        <v>0.269463872051592</v>
      </c>
      <c r="H390" s="17">
        <v>0.29822239742675399</v>
      </c>
      <c r="I390" s="17">
        <v>0.21461938064646899</v>
      </c>
      <c r="J390" s="17">
        <v>0.192843297119138</v>
      </c>
      <c r="K390" s="17">
        <v>0.189691530870848</v>
      </c>
      <c r="L390" s="17">
        <v>0.14875962765070899</v>
      </c>
      <c r="M390" s="17"/>
      <c r="N390" s="17">
        <v>0.30156805118965302</v>
      </c>
      <c r="O390" s="17">
        <v>0.19433643978979001</v>
      </c>
      <c r="P390" s="17">
        <v>0.17556302643862901</v>
      </c>
      <c r="Q390" s="17">
        <v>0.18024252919366601</v>
      </c>
      <c r="R390" s="17"/>
      <c r="S390" s="17">
        <v>0.301568023199626</v>
      </c>
      <c r="T390" s="17">
        <v>0.18495806690087799</v>
      </c>
      <c r="U390" s="17">
        <v>0.16317659318410199</v>
      </c>
      <c r="V390" s="17">
        <v>0.177712625624211</v>
      </c>
      <c r="W390" s="17">
        <v>0.25324684494392202</v>
      </c>
      <c r="X390" s="17">
        <v>0.17798668773329901</v>
      </c>
      <c r="Y390" s="17">
        <v>0.23717032792860199</v>
      </c>
      <c r="Z390" s="17">
        <v>0.25796429521000902</v>
      </c>
      <c r="AA390" s="17">
        <v>0.20019042136305701</v>
      </c>
      <c r="AB390" s="17">
        <v>0.185211182176169</v>
      </c>
      <c r="AC390" s="17">
        <v>0.277036690838251</v>
      </c>
      <c r="AD390" s="17">
        <v>0.15197104907162101</v>
      </c>
      <c r="AE390" s="17"/>
      <c r="AF390" s="17">
        <v>0.187695413259787</v>
      </c>
      <c r="AG390" s="17">
        <v>0.36817775249057599</v>
      </c>
      <c r="AH390" s="17">
        <v>0.13847485652597299</v>
      </c>
      <c r="AI390" s="17">
        <v>0.141927483591723</v>
      </c>
      <c r="AJ390" s="17">
        <v>0.19174838624030599</v>
      </c>
      <c r="AK390" s="17"/>
      <c r="AL390" s="17">
        <v>0.24271793665830299</v>
      </c>
      <c r="AM390" s="17">
        <v>0.119830881991316</v>
      </c>
      <c r="AN390" s="17">
        <v>0.48274714486824999</v>
      </c>
      <c r="AO390" s="17">
        <v>0.142674869512461</v>
      </c>
      <c r="AP390" s="17">
        <v>0.184444570395979</v>
      </c>
      <c r="AQ390" s="17"/>
      <c r="AR390" s="17">
        <v>0.25051998178283202</v>
      </c>
      <c r="AS390" s="17">
        <v>0.20781892245064301</v>
      </c>
      <c r="AT390" s="17">
        <v>0.160349602791309</v>
      </c>
    </row>
    <row r="391" spans="2:46" x14ac:dyDescent="0.3">
      <c r="B391" t="s">
        <v>232</v>
      </c>
      <c r="C391" s="17">
        <v>0.32793645388154102</v>
      </c>
      <c r="D391" s="17">
        <v>0.30985337202570201</v>
      </c>
      <c r="E391" s="17">
        <v>0.345603481794933</v>
      </c>
      <c r="F391" s="17"/>
      <c r="G391" s="17">
        <v>0.30894603746962301</v>
      </c>
      <c r="H391" s="17">
        <v>0.257910347042898</v>
      </c>
      <c r="I391" s="17">
        <v>0.39813895251257397</v>
      </c>
      <c r="J391" s="17">
        <v>0.44298303481918599</v>
      </c>
      <c r="K391" s="17">
        <v>0.32249056009737498</v>
      </c>
      <c r="L391" s="17">
        <v>0.25043059962992997</v>
      </c>
      <c r="M391" s="17"/>
      <c r="N391" s="17">
        <v>0.277154370389252</v>
      </c>
      <c r="O391" s="17">
        <v>0.29160844675049702</v>
      </c>
      <c r="P391" s="17">
        <v>0.36410071959386497</v>
      </c>
      <c r="Q391" s="17">
        <v>0.38858854566065898</v>
      </c>
      <c r="R391" s="17"/>
      <c r="S391" s="17">
        <v>0.23065864821733001</v>
      </c>
      <c r="T391" s="17">
        <v>0.33737086476709699</v>
      </c>
      <c r="U391" s="17">
        <v>0.28454069900795997</v>
      </c>
      <c r="V391" s="17">
        <v>0.30740851780471101</v>
      </c>
      <c r="W391" s="17">
        <v>0.36346407303164602</v>
      </c>
      <c r="X391" s="17">
        <v>0.43939997750436499</v>
      </c>
      <c r="Y391" s="17">
        <v>0.29619468209959499</v>
      </c>
      <c r="Z391" s="17">
        <v>0.436150724452467</v>
      </c>
      <c r="AA391" s="17">
        <v>0.34047644484769402</v>
      </c>
      <c r="AB391" s="17">
        <v>0.34073296608718101</v>
      </c>
      <c r="AC391" s="17">
        <v>0.308467783076674</v>
      </c>
      <c r="AD391" s="17">
        <v>0.39154012765268198</v>
      </c>
      <c r="AE391" s="17"/>
      <c r="AF391" s="17">
        <v>0.44344530968668899</v>
      </c>
      <c r="AG391" s="17">
        <v>0.27603048118741702</v>
      </c>
      <c r="AH391" s="17">
        <v>0.423298973752403</v>
      </c>
      <c r="AI391" s="17">
        <v>0.23470530817607199</v>
      </c>
      <c r="AJ391" s="17">
        <v>0.31561192112429298</v>
      </c>
      <c r="AK391" s="17"/>
      <c r="AL391" s="17">
        <v>0.259470013644584</v>
      </c>
      <c r="AM391" s="17">
        <v>0.45348767447900801</v>
      </c>
      <c r="AN391" s="17">
        <v>0.181555665748239</v>
      </c>
      <c r="AO391" s="17">
        <v>0.19481533198328199</v>
      </c>
      <c r="AP391" s="17">
        <v>0.43196138767004399</v>
      </c>
      <c r="AQ391" s="17"/>
      <c r="AR391" s="17">
        <v>0.38810942056789999</v>
      </c>
      <c r="AS391" s="17">
        <v>0.31651176451942198</v>
      </c>
      <c r="AT391" s="17">
        <v>0.186485278681321</v>
      </c>
    </row>
    <row r="392" spans="2:46" x14ac:dyDescent="0.3">
      <c r="B392" t="s">
        <v>79</v>
      </c>
      <c r="C392" s="17">
        <v>0.134065363783573</v>
      </c>
      <c r="D392" s="17">
        <v>9.3440974857755599E-2</v>
      </c>
      <c r="E392" s="17">
        <v>0.174207786849397</v>
      </c>
      <c r="F392" s="17"/>
      <c r="G392" s="17">
        <v>0.210251345997954</v>
      </c>
      <c r="H392" s="17">
        <v>9.5491689657845893E-2</v>
      </c>
      <c r="I392" s="17">
        <v>0.18085201219585101</v>
      </c>
      <c r="J392" s="17">
        <v>0.14037514171866</v>
      </c>
      <c r="K392" s="17">
        <v>0.114775075998928</v>
      </c>
      <c r="L392" s="17">
        <v>8.4380977419129796E-2</v>
      </c>
      <c r="M392" s="17"/>
      <c r="N392" s="17">
        <v>7.5691439543502395E-2</v>
      </c>
      <c r="O392" s="17">
        <v>0.16199386459787701</v>
      </c>
      <c r="P392" s="17">
        <v>0.14366549105695001</v>
      </c>
      <c r="Q392" s="17">
        <v>0.161157555307015</v>
      </c>
      <c r="R392" s="17"/>
      <c r="S392" s="17">
        <v>0.12459286257115799</v>
      </c>
      <c r="T392" s="17">
        <v>0.17036765013446001</v>
      </c>
      <c r="U392" s="17">
        <v>0.17005203469918501</v>
      </c>
      <c r="V392" s="17">
        <v>0.176494241239948</v>
      </c>
      <c r="W392" s="17">
        <v>8.8312192864834702E-2</v>
      </c>
      <c r="X392" s="17">
        <v>0.13047614906374699</v>
      </c>
      <c r="Y392" s="17">
        <v>0.1333644876899</v>
      </c>
      <c r="Z392" s="17">
        <v>9.9861274856471394E-2</v>
      </c>
      <c r="AA392" s="17">
        <v>0.113575547246813</v>
      </c>
      <c r="AB392" s="17">
        <v>0.13140108480381699</v>
      </c>
      <c r="AC392" s="17">
        <v>0.110702916903478</v>
      </c>
      <c r="AD392" s="17">
        <v>8.4780575192695704E-2</v>
      </c>
      <c r="AE392" s="17"/>
      <c r="AF392" s="17">
        <v>0.16039646533695301</v>
      </c>
      <c r="AG392" s="17">
        <v>8.0782180069849205E-2</v>
      </c>
      <c r="AH392" s="17">
        <v>0.10392813366914</v>
      </c>
      <c r="AI392" s="17">
        <v>6.8404471699293298E-2</v>
      </c>
      <c r="AJ392" s="17">
        <v>0.12814880929083999</v>
      </c>
      <c r="AK392" s="17"/>
      <c r="AL392" s="17">
        <v>0.13601190186996201</v>
      </c>
      <c r="AM392" s="17">
        <v>8.1707579242547998E-2</v>
      </c>
      <c r="AN392" s="17">
        <v>6.8684520854386505E-2</v>
      </c>
      <c r="AO392" s="17">
        <v>7.2946760768092506E-2</v>
      </c>
      <c r="AP392" s="17">
        <v>0.164689978759848</v>
      </c>
      <c r="AQ392" s="17"/>
      <c r="AR392" s="17">
        <v>0.155061506039886</v>
      </c>
      <c r="AS392" s="17">
        <v>8.4187482104794001E-2</v>
      </c>
      <c r="AT392" s="17">
        <v>7.28278978306654E-2</v>
      </c>
    </row>
    <row r="393" spans="2:46" x14ac:dyDescent="0.3">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row>
    <row r="394" spans="2:46" x14ac:dyDescent="0.3">
      <c r="B394" s="6" t="s">
        <v>247</v>
      </c>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row>
    <row r="395" spans="2:46" x14ac:dyDescent="0.3">
      <c r="B395" s="24" t="s">
        <v>65</v>
      </c>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row>
    <row r="396" spans="2:46" x14ac:dyDescent="0.3">
      <c r="B396" t="s">
        <v>140</v>
      </c>
      <c r="C396" s="17">
        <v>0.21415467586123699</v>
      </c>
      <c r="D396" s="17">
        <v>0.231076132415931</v>
      </c>
      <c r="E396" s="17">
        <v>0.19734369396989401</v>
      </c>
      <c r="F396" s="17"/>
      <c r="G396" s="17">
        <v>0.21405225311821299</v>
      </c>
      <c r="H396" s="17">
        <v>0.26256001488764502</v>
      </c>
      <c r="I396" s="17">
        <v>0.177399048619273</v>
      </c>
      <c r="J396" s="17">
        <v>0.22740484009497</v>
      </c>
      <c r="K396" s="17">
        <v>0.22014019833314599</v>
      </c>
      <c r="L396" s="17">
        <v>0.19003786994524299</v>
      </c>
      <c r="M396" s="17"/>
      <c r="N396" s="17">
        <v>0.26661324314200002</v>
      </c>
      <c r="O396" s="17">
        <v>0.23146014690413799</v>
      </c>
      <c r="P396" s="17">
        <v>0.18206888775893701</v>
      </c>
      <c r="Q396" s="17">
        <v>0.16829972168847299</v>
      </c>
      <c r="R396" s="17"/>
      <c r="S396" s="17">
        <v>0.23047940396213101</v>
      </c>
      <c r="T396" s="17">
        <v>0.18285266410113499</v>
      </c>
      <c r="U396" s="17">
        <v>0.242372640194398</v>
      </c>
      <c r="V396" s="17">
        <v>0.17952048570888701</v>
      </c>
      <c r="W396" s="17">
        <v>0.22717347252467401</v>
      </c>
      <c r="X396" s="17">
        <v>0.24198347466675399</v>
      </c>
      <c r="Y396" s="17">
        <v>0.24340885472652099</v>
      </c>
      <c r="Z396" s="17">
        <v>0.13753736385206899</v>
      </c>
      <c r="AA396" s="17">
        <v>0.17421158097009401</v>
      </c>
      <c r="AB396" s="17">
        <v>0.23352969606795301</v>
      </c>
      <c r="AC396" s="17">
        <v>0.23832538192018701</v>
      </c>
      <c r="AD396" s="17">
        <v>0.25944122551235199</v>
      </c>
      <c r="AE396" s="17"/>
      <c r="AF396" s="17">
        <v>0.16113781742522601</v>
      </c>
      <c r="AG396" s="17">
        <v>0.32764775781244299</v>
      </c>
      <c r="AH396" s="17">
        <v>0.13867942080828199</v>
      </c>
      <c r="AI396" s="17">
        <v>0.164955236361463</v>
      </c>
      <c r="AJ396" s="17">
        <v>0.25077156290637997</v>
      </c>
      <c r="AK396" s="17"/>
      <c r="AL396" s="17">
        <v>0.21930507661396101</v>
      </c>
      <c r="AM396" s="17">
        <v>0.14493503458212401</v>
      </c>
      <c r="AN396" s="17">
        <v>0.37455665198329602</v>
      </c>
      <c r="AO396" s="17">
        <v>0.167898443324038</v>
      </c>
      <c r="AP396" s="17">
        <v>0.24772926504909401</v>
      </c>
      <c r="AQ396" s="17"/>
      <c r="AR396" s="17">
        <v>0.25369016035042102</v>
      </c>
      <c r="AS396" s="17">
        <v>0.19633872429247201</v>
      </c>
      <c r="AT396" s="17">
        <v>0.16482333082956299</v>
      </c>
    </row>
    <row r="397" spans="2:46" x14ac:dyDescent="0.3">
      <c r="B397" t="s">
        <v>231</v>
      </c>
      <c r="C397" s="17">
        <v>0.39238726150818498</v>
      </c>
      <c r="D397" s="17">
        <v>0.43030311314999498</v>
      </c>
      <c r="E397" s="17">
        <v>0.355378022361792</v>
      </c>
      <c r="F397" s="17"/>
      <c r="G397" s="17">
        <v>0.29006494530488097</v>
      </c>
      <c r="H397" s="17">
        <v>0.29171749541950998</v>
      </c>
      <c r="I397" s="17">
        <v>0.307953041649207</v>
      </c>
      <c r="J397" s="17">
        <v>0.383705861412309</v>
      </c>
      <c r="K397" s="17">
        <v>0.50493173279203196</v>
      </c>
      <c r="L397" s="17">
        <v>0.54262579485559703</v>
      </c>
      <c r="M397" s="17"/>
      <c r="N397" s="17">
        <v>0.39736208131727002</v>
      </c>
      <c r="O397" s="17">
        <v>0.38303225085994103</v>
      </c>
      <c r="P397" s="17">
        <v>0.42325574876730099</v>
      </c>
      <c r="Q397" s="17">
        <v>0.36859735444927999</v>
      </c>
      <c r="R397" s="17"/>
      <c r="S397" s="17">
        <v>0.29890849193803598</v>
      </c>
      <c r="T397" s="17">
        <v>0.416650769768731</v>
      </c>
      <c r="U397" s="17">
        <v>0.39410773483746597</v>
      </c>
      <c r="V397" s="17">
        <v>0.358154878090928</v>
      </c>
      <c r="W397" s="17">
        <v>0.44872042502797899</v>
      </c>
      <c r="X397" s="17">
        <v>0.30574882545244297</v>
      </c>
      <c r="Y397" s="17">
        <v>0.425037247982404</v>
      </c>
      <c r="Z397" s="17">
        <v>0.47779872974158</v>
      </c>
      <c r="AA397" s="17">
        <v>0.42476314171607499</v>
      </c>
      <c r="AB397" s="17">
        <v>0.42338056835849502</v>
      </c>
      <c r="AC397" s="17">
        <v>0.44803690641503802</v>
      </c>
      <c r="AD397" s="17">
        <v>0.44590156644198697</v>
      </c>
      <c r="AE397" s="17"/>
      <c r="AF397" s="17">
        <v>0.39048724417418301</v>
      </c>
      <c r="AG397" s="17">
        <v>0.30441672807237302</v>
      </c>
      <c r="AH397" s="17">
        <v>0.50611301515449902</v>
      </c>
      <c r="AI397" s="17">
        <v>0.56676337511115205</v>
      </c>
      <c r="AJ397" s="17">
        <v>0.37608555307483899</v>
      </c>
      <c r="AK397" s="17"/>
      <c r="AL397" s="17">
        <v>0.39879940735271802</v>
      </c>
      <c r="AM397" s="17">
        <v>0.53411264639335498</v>
      </c>
      <c r="AN397" s="17">
        <v>0.24416445790917199</v>
      </c>
      <c r="AO397" s="17">
        <v>0.54090988400011297</v>
      </c>
      <c r="AP397" s="17">
        <v>0.33320775994451401</v>
      </c>
      <c r="AQ397" s="17"/>
      <c r="AR397" s="17">
        <v>0.29164572699417002</v>
      </c>
      <c r="AS397" s="17">
        <v>0.506400532035441</v>
      </c>
      <c r="AT397" s="17">
        <v>0.54934910927523395</v>
      </c>
    </row>
    <row r="398" spans="2:46" x14ac:dyDescent="0.3">
      <c r="B398" t="s">
        <v>232</v>
      </c>
      <c r="C398" s="17">
        <v>0.25739603533868899</v>
      </c>
      <c r="D398" s="17">
        <v>0.23917874054399199</v>
      </c>
      <c r="E398" s="17">
        <v>0.27498570253426002</v>
      </c>
      <c r="F398" s="17"/>
      <c r="G398" s="17">
        <v>0.27513549278410498</v>
      </c>
      <c r="H398" s="17">
        <v>0.32031668296087101</v>
      </c>
      <c r="I398" s="17">
        <v>0.30720784653385202</v>
      </c>
      <c r="J398" s="17">
        <v>0.26573703321884901</v>
      </c>
      <c r="K398" s="17">
        <v>0.19197745323725501</v>
      </c>
      <c r="L398" s="17">
        <v>0.191008533405671</v>
      </c>
      <c r="M398" s="17"/>
      <c r="N398" s="17">
        <v>0.24949611265650101</v>
      </c>
      <c r="O398" s="17">
        <v>0.22974836252709999</v>
      </c>
      <c r="P398" s="17">
        <v>0.25259345033553499</v>
      </c>
      <c r="Q398" s="17">
        <v>0.30189924630347997</v>
      </c>
      <c r="R398" s="17"/>
      <c r="S398" s="17">
        <v>0.306144188811034</v>
      </c>
      <c r="T398" s="17">
        <v>0.24053609669143999</v>
      </c>
      <c r="U398" s="17">
        <v>0.190335094270007</v>
      </c>
      <c r="V398" s="17">
        <v>0.29018517958360901</v>
      </c>
      <c r="W398" s="17">
        <v>0.23301619693322601</v>
      </c>
      <c r="X398" s="17">
        <v>0.32172774135152699</v>
      </c>
      <c r="Y398" s="17">
        <v>0.21827537940037101</v>
      </c>
      <c r="Z398" s="17">
        <v>0.32228659046778302</v>
      </c>
      <c r="AA398" s="17">
        <v>0.26576853297206998</v>
      </c>
      <c r="AB398" s="17">
        <v>0.22171491747872701</v>
      </c>
      <c r="AC398" s="17">
        <v>0.22348983349653201</v>
      </c>
      <c r="AD398" s="17">
        <v>0.19820263730174101</v>
      </c>
      <c r="AE398" s="17"/>
      <c r="AF398" s="17">
        <v>0.26892167253499999</v>
      </c>
      <c r="AG398" s="17">
        <v>0.26709226039167699</v>
      </c>
      <c r="AH398" s="17">
        <v>0.27392403467233201</v>
      </c>
      <c r="AI398" s="17">
        <v>0.20380757011303</v>
      </c>
      <c r="AJ398" s="17">
        <v>0.25272572788089998</v>
      </c>
      <c r="AK398" s="17"/>
      <c r="AL398" s="17">
        <v>0.24305550566408499</v>
      </c>
      <c r="AM398" s="17">
        <v>0.262494367174052</v>
      </c>
      <c r="AN398" s="17">
        <v>0.27486170085189998</v>
      </c>
      <c r="AO398" s="17">
        <v>0.19916392625205501</v>
      </c>
      <c r="AP398" s="17">
        <v>0.248991158459553</v>
      </c>
      <c r="AQ398" s="17"/>
      <c r="AR398" s="17">
        <v>0.29002922467317899</v>
      </c>
      <c r="AS398" s="17">
        <v>0.231678563152976</v>
      </c>
      <c r="AT398" s="17">
        <v>0.19928042728343701</v>
      </c>
    </row>
    <row r="399" spans="2:46" x14ac:dyDescent="0.3">
      <c r="B399" t="s">
        <v>79</v>
      </c>
      <c r="C399" s="17">
        <v>0.13606202729188899</v>
      </c>
      <c r="D399" s="17">
        <v>9.9442013890082198E-2</v>
      </c>
      <c r="E399" s="17">
        <v>0.17229258113405399</v>
      </c>
      <c r="F399" s="17"/>
      <c r="G399" s="17">
        <v>0.2207473087928</v>
      </c>
      <c r="H399" s="17">
        <v>0.12540580673197299</v>
      </c>
      <c r="I399" s="17">
        <v>0.207440063197668</v>
      </c>
      <c r="J399" s="17">
        <v>0.123152265273873</v>
      </c>
      <c r="K399" s="17">
        <v>8.2950615637567504E-2</v>
      </c>
      <c r="L399" s="17">
        <v>7.63278017934894E-2</v>
      </c>
      <c r="M399" s="17"/>
      <c r="N399" s="17">
        <v>8.6528562884229596E-2</v>
      </c>
      <c r="O399" s="17">
        <v>0.15575923970882</v>
      </c>
      <c r="P399" s="17">
        <v>0.14208191313822699</v>
      </c>
      <c r="Q399" s="17">
        <v>0.16120367755876799</v>
      </c>
      <c r="R399" s="17"/>
      <c r="S399" s="17">
        <v>0.164467915288799</v>
      </c>
      <c r="T399" s="17">
        <v>0.15996046943869299</v>
      </c>
      <c r="U399" s="17">
        <v>0.17318453069813</v>
      </c>
      <c r="V399" s="17">
        <v>0.17213945661657601</v>
      </c>
      <c r="W399" s="17">
        <v>9.1089905514120398E-2</v>
      </c>
      <c r="X399" s="17">
        <v>0.130539958529276</v>
      </c>
      <c r="Y399" s="17">
        <v>0.11327851789070401</v>
      </c>
      <c r="Z399" s="17">
        <v>6.2377315938568101E-2</v>
      </c>
      <c r="AA399" s="17">
        <v>0.13525674434175999</v>
      </c>
      <c r="AB399" s="17">
        <v>0.121374818094825</v>
      </c>
      <c r="AC399" s="17">
        <v>9.0147878168243004E-2</v>
      </c>
      <c r="AD399" s="17">
        <v>9.6454570743919998E-2</v>
      </c>
      <c r="AE399" s="17"/>
      <c r="AF399" s="17">
        <v>0.17945326586559099</v>
      </c>
      <c r="AG399" s="17">
        <v>0.100843253723507</v>
      </c>
      <c r="AH399" s="17">
        <v>8.1283529364887794E-2</v>
      </c>
      <c r="AI399" s="17">
        <v>6.4473818414355705E-2</v>
      </c>
      <c r="AJ399" s="17">
        <v>0.120417156137881</v>
      </c>
      <c r="AK399" s="17"/>
      <c r="AL399" s="17">
        <v>0.13884001036923599</v>
      </c>
      <c r="AM399" s="17">
        <v>5.8457951850469897E-2</v>
      </c>
      <c r="AN399" s="17">
        <v>0.106417189255631</v>
      </c>
      <c r="AO399" s="17">
        <v>9.2027746423794299E-2</v>
      </c>
      <c r="AP399" s="17">
        <v>0.17007181654683901</v>
      </c>
      <c r="AQ399" s="17"/>
      <c r="AR399" s="17">
        <v>0.164634887982231</v>
      </c>
      <c r="AS399" s="17">
        <v>6.55821805191108E-2</v>
      </c>
      <c r="AT399" s="17">
        <v>8.6547132611766303E-2</v>
      </c>
    </row>
    <row r="400" spans="2:46" x14ac:dyDescent="0.3">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row>
    <row r="401" spans="2:46" x14ac:dyDescent="0.3">
      <c r="B401" s="6" t="s">
        <v>250</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row>
    <row r="402" spans="2:46" x14ac:dyDescent="0.3">
      <c r="B402" s="24" t="s">
        <v>65</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row>
    <row r="403" spans="2:46" x14ac:dyDescent="0.3">
      <c r="B403" t="s">
        <v>140</v>
      </c>
      <c r="C403" s="17">
        <v>0.16286175327228</v>
      </c>
      <c r="D403" s="17">
        <v>0.175582828163758</v>
      </c>
      <c r="E403" s="17">
        <v>0.14990248389786201</v>
      </c>
      <c r="F403" s="17"/>
      <c r="G403" s="17">
        <v>0.23837670030268401</v>
      </c>
      <c r="H403" s="17">
        <v>0.32717609050199098</v>
      </c>
      <c r="I403" s="17">
        <v>0.12852775965720201</v>
      </c>
      <c r="J403" s="17">
        <v>7.2636912852446597E-2</v>
      </c>
      <c r="K403" s="17">
        <v>0.120432760451257</v>
      </c>
      <c r="L403" s="17">
        <v>0.108822027247178</v>
      </c>
      <c r="M403" s="17"/>
      <c r="N403" s="17">
        <v>0.25057041357239401</v>
      </c>
      <c r="O403" s="17">
        <v>0.13994037864693501</v>
      </c>
      <c r="P403" s="17">
        <v>0.120941267656858</v>
      </c>
      <c r="Q403" s="17">
        <v>0.12901790100927299</v>
      </c>
      <c r="R403" s="17"/>
      <c r="S403" s="17">
        <v>0.29189374524175798</v>
      </c>
      <c r="T403" s="17">
        <v>0.13655002814636699</v>
      </c>
      <c r="U403" s="17">
        <v>0.155259078380553</v>
      </c>
      <c r="V403" s="17">
        <v>0.14960009986652301</v>
      </c>
      <c r="W403" s="17">
        <v>0.15717700046196201</v>
      </c>
      <c r="X403" s="17">
        <v>0.125733966299997</v>
      </c>
      <c r="Y403" s="17">
        <v>0.13073196292924899</v>
      </c>
      <c r="Z403" s="17">
        <v>0.18583483019452701</v>
      </c>
      <c r="AA403" s="17">
        <v>0.165393725997205</v>
      </c>
      <c r="AB403" s="17">
        <v>0.13106122538607001</v>
      </c>
      <c r="AC403" s="17">
        <v>0.12829881882269001</v>
      </c>
      <c r="AD403" s="17">
        <v>5.7079711333495799E-2</v>
      </c>
      <c r="AE403" s="17"/>
      <c r="AF403" s="17">
        <v>0.14839028664792001</v>
      </c>
      <c r="AG403" s="17">
        <v>0.19969563302874699</v>
      </c>
      <c r="AH403" s="17">
        <v>6.0656035150687099E-2</v>
      </c>
      <c r="AI403" s="17">
        <v>0.28570973149232798</v>
      </c>
      <c r="AJ403" s="17">
        <v>0.15097501734215199</v>
      </c>
      <c r="AK403" s="17"/>
      <c r="AL403" s="17">
        <v>0.14271748424610001</v>
      </c>
      <c r="AM403" s="17">
        <v>6.6507538039779796E-2</v>
      </c>
      <c r="AN403" s="17">
        <v>0.23113626362358</v>
      </c>
      <c r="AO403" s="17">
        <v>0.43070421706767698</v>
      </c>
      <c r="AP403" s="17">
        <v>0.105888940374902</v>
      </c>
      <c r="AQ403" s="17"/>
      <c r="AR403" s="17">
        <v>0.10798973211453899</v>
      </c>
      <c r="AS403" s="17">
        <v>0.15261318811226501</v>
      </c>
      <c r="AT403" s="17">
        <v>0.36950273314205201</v>
      </c>
    </row>
    <row r="404" spans="2:46" x14ac:dyDescent="0.3">
      <c r="B404" t="s">
        <v>248</v>
      </c>
      <c r="C404" s="17">
        <v>0.35084335378917902</v>
      </c>
      <c r="D404" s="17">
        <v>0.41180800670833001</v>
      </c>
      <c r="E404" s="17">
        <v>0.29116087930276702</v>
      </c>
      <c r="F404" s="17"/>
      <c r="G404" s="17">
        <v>0.238409124383372</v>
      </c>
      <c r="H404" s="17">
        <v>0.27630406566631099</v>
      </c>
      <c r="I404" s="17">
        <v>0.30238243507323598</v>
      </c>
      <c r="J404" s="17">
        <v>0.38166024006182703</v>
      </c>
      <c r="K404" s="17">
        <v>0.45250703389253</v>
      </c>
      <c r="L404" s="17">
        <v>0.43245085245975901</v>
      </c>
      <c r="M404" s="17"/>
      <c r="N404" s="17">
        <v>0.34715711218874001</v>
      </c>
      <c r="O404" s="17">
        <v>0.33697182452608898</v>
      </c>
      <c r="P404" s="17">
        <v>0.411076200005635</v>
      </c>
      <c r="Q404" s="17">
        <v>0.318819145229223</v>
      </c>
      <c r="R404" s="17"/>
      <c r="S404" s="17">
        <v>0.26634131171722802</v>
      </c>
      <c r="T404" s="17">
        <v>0.35572012691743898</v>
      </c>
      <c r="U404" s="17">
        <v>0.368206874407286</v>
      </c>
      <c r="V404" s="17">
        <v>0.38453261926482402</v>
      </c>
      <c r="W404" s="17">
        <v>0.40139081562249301</v>
      </c>
      <c r="X404" s="17">
        <v>0.41382935950863398</v>
      </c>
      <c r="Y404" s="17">
        <v>0.36840305126499001</v>
      </c>
      <c r="Z404" s="17">
        <v>0.34672659363145603</v>
      </c>
      <c r="AA404" s="17">
        <v>0.33451906965334099</v>
      </c>
      <c r="AB404" s="17">
        <v>0.33643464214140301</v>
      </c>
      <c r="AC404" s="17">
        <v>0.32847656931351898</v>
      </c>
      <c r="AD404" s="17">
        <v>0.36932646977335598</v>
      </c>
      <c r="AE404" s="17"/>
      <c r="AF404" s="17">
        <v>0.14690967116504799</v>
      </c>
      <c r="AG404" s="17">
        <v>0.29536718091640801</v>
      </c>
      <c r="AH404" s="17">
        <v>0.74993280945318397</v>
      </c>
      <c r="AI404" s="17">
        <v>0.45288151284950501</v>
      </c>
      <c r="AJ404" s="17">
        <v>0.26204538896238599</v>
      </c>
      <c r="AK404" s="17"/>
      <c r="AL404" s="17">
        <v>0.25554021879444699</v>
      </c>
      <c r="AM404" s="17">
        <v>0.73240408816692504</v>
      </c>
      <c r="AN404" s="17">
        <v>0.268666665303539</v>
      </c>
      <c r="AO404" s="17">
        <v>0.26180506157820599</v>
      </c>
      <c r="AP404" s="17">
        <v>0.166810298925779</v>
      </c>
      <c r="AQ404" s="17"/>
      <c r="AR404" s="17">
        <v>0.25125026182030602</v>
      </c>
      <c r="AS404" s="17">
        <v>0.52314455622051304</v>
      </c>
      <c r="AT404" s="17">
        <v>0.35661094238007801</v>
      </c>
    </row>
    <row r="405" spans="2:46" x14ac:dyDescent="0.3">
      <c r="B405" t="s">
        <v>232</v>
      </c>
      <c r="C405" s="17">
        <v>0.38009662624810098</v>
      </c>
      <c r="D405" s="17">
        <v>0.34743657493758301</v>
      </c>
      <c r="E405" s="17">
        <v>0.41228577367193803</v>
      </c>
      <c r="F405" s="17"/>
      <c r="G405" s="17">
        <v>0.33521351892801299</v>
      </c>
      <c r="H405" s="17">
        <v>0.28435950171130397</v>
      </c>
      <c r="I405" s="17">
        <v>0.41865947465489201</v>
      </c>
      <c r="J405" s="17">
        <v>0.47289449573222497</v>
      </c>
      <c r="K405" s="17">
        <v>0.35880888383618897</v>
      </c>
      <c r="L405" s="17">
        <v>0.39526992364031999</v>
      </c>
      <c r="M405" s="17"/>
      <c r="N405" s="17">
        <v>0.34775965587163499</v>
      </c>
      <c r="O405" s="17">
        <v>0.39148425587411401</v>
      </c>
      <c r="P405" s="17">
        <v>0.34883704741914301</v>
      </c>
      <c r="Q405" s="17">
        <v>0.43125016771373498</v>
      </c>
      <c r="R405" s="17"/>
      <c r="S405" s="17">
        <v>0.30815209782045599</v>
      </c>
      <c r="T405" s="17">
        <v>0.38009381821127702</v>
      </c>
      <c r="U405" s="17">
        <v>0.33288718864957401</v>
      </c>
      <c r="V405" s="17">
        <v>0.32965462904291798</v>
      </c>
      <c r="W405" s="17">
        <v>0.38736261744061501</v>
      </c>
      <c r="X405" s="17">
        <v>0.33771048942835702</v>
      </c>
      <c r="Y405" s="17">
        <v>0.41783231612674698</v>
      </c>
      <c r="Z405" s="17">
        <v>0.44514516465406501</v>
      </c>
      <c r="AA405" s="17">
        <v>0.40677358021950599</v>
      </c>
      <c r="AB405" s="17">
        <v>0.45368099638243298</v>
      </c>
      <c r="AC405" s="17">
        <v>0.45241045079034797</v>
      </c>
      <c r="AD405" s="17">
        <v>0.477913065031151</v>
      </c>
      <c r="AE405" s="17"/>
      <c r="AF405" s="17">
        <v>0.56954322450343797</v>
      </c>
      <c r="AG405" s="17">
        <v>0.43033558086215901</v>
      </c>
      <c r="AH405" s="17">
        <v>0.14621586640259601</v>
      </c>
      <c r="AI405" s="17">
        <v>0.20049819774250799</v>
      </c>
      <c r="AJ405" s="17">
        <v>0.50354054149461702</v>
      </c>
      <c r="AK405" s="17"/>
      <c r="AL405" s="17">
        <v>0.49114530363466002</v>
      </c>
      <c r="AM405" s="17">
        <v>0.155006063020247</v>
      </c>
      <c r="AN405" s="17">
        <v>0.42758799212750698</v>
      </c>
      <c r="AO405" s="17">
        <v>0.24433212916286401</v>
      </c>
      <c r="AP405" s="17">
        <v>0.60437985541061301</v>
      </c>
      <c r="AQ405" s="17"/>
      <c r="AR405" s="17">
        <v>0.50794862749349601</v>
      </c>
      <c r="AS405" s="17">
        <v>0.27310280397242198</v>
      </c>
      <c r="AT405" s="17">
        <v>0.21600380857451901</v>
      </c>
    </row>
    <row r="406" spans="2:46" x14ac:dyDescent="0.3">
      <c r="B406" t="s">
        <v>79</v>
      </c>
      <c r="C406" s="17">
        <v>0.10619826669044</v>
      </c>
      <c r="D406" s="17">
        <v>6.5172590190329505E-2</v>
      </c>
      <c r="E406" s="17">
        <v>0.146650863127433</v>
      </c>
      <c r="F406" s="17"/>
      <c r="G406" s="17">
        <v>0.188000656385931</v>
      </c>
      <c r="H406" s="17">
        <v>0.112160342120394</v>
      </c>
      <c r="I406" s="17">
        <v>0.15043033061467001</v>
      </c>
      <c r="J406" s="17">
        <v>7.2808351353501E-2</v>
      </c>
      <c r="K406" s="17">
        <v>6.8251321820023997E-2</v>
      </c>
      <c r="L406" s="17">
        <v>6.3457196652742895E-2</v>
      </c>
      <c r="M406" s="17"/>
      <c r="N406" s="17">
        <v>5.4512818367230903E-2</v>
      </c>
      <c r="O406" s="17">
        <v>0.131603540952862</v>
      </c>
      <c r="P406" s="17">
        <v>0.119145484918365</v>
      </c>
      <c r="Q406" s="17">
        <v>0.12091278604776801</v>
      </c>
      <c r="R406" s="17"/>
      <c r="S406" s="17">
        <v>0.133612845220558</v>
      </c>
      <c r="T406" s="17">
        <v>0.127636026724917</v>
      </c>
      <c r="U406" s="17">
        <v>0.14364685856258699</v>
      </c>
      <c r="V406" s="17">
        <v>0.136212651825735</v>
      </c>
      <c r="W406" s="17">
        <v>5.4069566474929602E-2</v>
      </c>
      <c r="X406" s="17">
        <v>0.122726184763013</v>
      </c>
      <c r="Y406" s="17">
        <v>8.3032669679013807E-2</v>
      </c>
      <c r="Z406" s="17">
        <v>2.2293411519951099E-2</v>
      </c>
      <c r="AA406" s="17">
        <v>9.3313624129948494E-2</v>
      </c>
      <c r="AB406" s="17">
        <v>7.8823136090093004E-2</v>
      </c>
      <c r="AC406" s="17">
        <v>9.0814161073442604E-2</v>
      </c>
      <c r="AD406" s="17">
        <v>9.5680753861997203E-2</v>
      </c>
      <c r="AE406" s="17"/>
      <c r="AF406" s="17">
        <v>0.135156817683594</v>
      </c>
      <c r="AG406" s="17">
        <v>7.4601605192685397E-2</v>
      </c>
      <c r="AH406" s="17">
        <v>4.3195288993533303E-2</v>
      </c>
      <c r="AI406" s="17">
        <v>6.0910557915659302E-2</v>
      </c>
      <c r="AJ406" s="17">
        <v>8.3439052200844993E-2</v>
      </c>
      <c r="AK406" s="17"/>
      <c r="AL406" s="17">
        <v>0.110596993324794</v>
      </c>
      <c r="AM406" s="17">
        <v>4.6082310773048397E-2</v>
      </c>
      <c r="AN406" s="17">
        <v>7.2609078945374397E-2</v>
      </c>
      <c r="AO406" s="17">
        <v>6.3158592191253998E-2</v>
      </c>
      <c r="AP406" s="17">
        <v>0.122920905288706</v>
      </c>
      <c r="AQ406" s="17"/>
      <c r="AR406" s="17">
        <v>0.13281137857165901</v>
      </c>
      <c r="AS406" s="17">
        <v>5.11394516947992E-2</v>
      </c>
      <c r="AT406" s="17">
        <v>5.7882515903350903E-2</v>
      </c>
    </row>
    <row r="407" spans="2:46" x14ac:dyDescent="0.3">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row>
    <row r="408" spans="2:46" x14ac:dyDescent="0.3">
      <c r="B408" s="6" t="s">
        <v>251</v>
      </c>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row>
    <row r="409" spans="2:46" x14ac:dyDescent="0.3">
      <c r="B409" s="24" t="s">
        <v>65</v>
      </c>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row>
    <row r="410" spans="2:46" x14ac:dyDescent="0.3">
      <c r="B410" t="s">
        <v>140</v>
      </c>
      <c r="C410" s="17">
        <v>0.20595438757224299</v>
      </c>
      <c r="D410" s="17">
        <v>0.21787955320880101</v>
      </c>
      <c r="E410" s="17">
        <v>0.194896368886044</v>
      </c>
      <c r="F410" s="17"/>
      <c r="G410" s="17">
        <v>0.21532892989892499</v>
      </c>
      <c r="H410" s="17">
        <v>0.32240866776896498</v>
      </c>
      <c r="I410" s="17">
        <v>0.16193689511386899</v>
      </c>
      <c r="J410" s="17">
        <v>9.4340058656277301E-2</v>
      </c>
      <c r="K410" s="17">
        <v>0.20669746935438599</v>
      </c>
      <c r="L410" s="17">
        <v>0.231139199668808</v>
      </c>
      <c r="M410" s="17"/>
      <c r="N410" s="17">
        <v>0.29477226460829198</v>
      </c>
      <c r="O410" s="17">
        <v>0.20356287720708999</v>
      </c>
      <c r="P410" s="17">
        <v>0.15477429300212001</v>
      </c>
      <c r="Q410" s="17">
        <v>0.15825774212422</v>
      </c>
      <c r="R410" s="17"/>
      <c r="S410" s="17">
        <v>0.299350425893251</v>
      </c>
      <c r="T410" s="17">
        <v>0.184078124422072</v>
      </c>
      <c r="U410" s="17">
        <v>0.24700975123788499</v>
      </c>
      <c r="V410" s="17">
        <v>0.198415231320656</v>
      </c>
      <c r="W410" s="17">
        <v>0.144678556339876</v>
      </c>
      <c r="X410" s="17">
        <v>0.15736447058047001</v>
      </c>
      <c r="Y410" s="17">
        <v>0.212794791618651</v>
      </c>
      <c r="Z410" s="17">
        <v>0.16019699985577601</v>
      </c>
      <c r="AA410" s="17">
        <v>0.21699002055274899</v>
      </c>
      <c r="AB410" s="17">
        <v>0.182517025819453</v>
      </c>
      <c r="AC410" s="17">
        <v>0.19188273868177799</v>
      </c>
      <c r="AD410" s="17">
        <v>0.16175893031654701</v>
      </c>
      <c r="AE410" s="17"/>
      <c r="AF410" s="17">
        <v>0.18061135602775399</v>
      </c>
      <c r="AG410" s="17">
        <v>0.222407289614662</v>
      </c>
      <c r="AH410" s="17">
        <v>7.6218672530701206E-2</v>
      </c>
      <c r="AI410" s="17">
        <v>0.40201662835441698</v>
      </c>
      <c r="AJ410" s="17">
        <v>0.21302684153854301</v>
      </c>
      <c r="AK410" s="17"/>
      <c r="AL410" s="17">
        <v>0.21168069501260001</v>
      </c>
      <c r="AM410" s="17">
        <v>8.1831539305180306E-2</v>
      </c>
      <c r="AN410" s="17">
        <v>0.26211978545875603</v>
      </c>
      <c r="AO410" s="17">
        <v>0.54833161237301098</v>
      </c>
      <c r="AP410" s="17">
        <v>0.13600192293662899</v>
      </c>
      <c r="AQ410" s="17"/>
      <c r="AR410" s="17">
        <v>0.12957875851475101</v>
      </c>
      <c r="AS410" s="17">
        <v>0.17686196257221301</v>
      </c>
      <c r="AT410" s="17">
        <v>0.497387119145207</v>
      </c>
    </row>
    <row r="411" spans="2:46" x14ac:dyDescent="0.3">
      <c r="B411" t="s">
        <v>248</v>
      </c>
      <c r="C411" s="17">
        <v>0.249314769330133</v>
      </c>
      <c r="D411" s="17">
        <v>0.29657905847156102</v>
      </c>
      <c r="E411" s="17">
        <v>0.20273603084256001</v>
      </c>
      <c r="F411" s="17"/>
      <c r="G411" s="17">
        <v>0.21848387301813299</v>
      </c>
      <c r="H411" s="17">
        <v>0.236499986645307</v>
      </c>
      <c r="I411" s="17">
        <v>0.225798684756259</v>
      </c>
      <c r="J411" s="17">
        <v>0.29191005858471902</v>
      </c>
      <c r="K411" s="17">
        <v>0.29421306879137399</v>
      </c>
      <c r="L411" s="17">
        <v>0.234634434579955</v>
      </c>
      <c r="M411" s="17"/>
      <c r="N411" s="17">
        <v>0.22660565373746799</v>
      </c>
      <c r="O411" s="17">
        <v>0.20386555952360799</v>
      </c>
      <c r="P411" s="17">
        <v>0.337985975453447</v>
      </c>
      <c r="Q411" s="17">
        <v>0.24436796747783601</v>
      </c>
      <c r="R411" s="17"/>
      <c r="S411" s="17">
        <v>0.23231038401514101</v>
      </c>
      <c r="T411" s="17">
        <v>0.20842441923929</v>
      </c>
      <c r="U411" s="17">
        <v>0.27944617384232801</v>
      </c>
      <c r="V411" s="17">
        <v>0.30638673881077799</v>
      </c>
      <c r="W411" s="17">
        <v>0.296097782353543</v>
      </c>
      <c r="X411" s="17">
        <v>0.285559999430059</v>
      </c>
      <c r="Y411" s="17">
        <v>0.232939723177158</v>
      </c>
      <c r="Z411" s="17">
        <v>0.28533867463636198</v>
      </c>
      <c r="AA411" s="17">
        <v>0.25417743294164602</v>
      </c>
      <c r="AB411" s="17">
        <v>0.23101232548082901</v>
      </c>
      <c r="AC411" s="17">
        <v>0.18474185793192499</v>
      </c>
      <c r="AD411" s="17">
        <v>0.176685632166656</v>
      </c>
      <c r="AE411" s="17"/>
      <c r="AF411" s="17">
        <v>8.1588601739061295E-2</v>
      </c>
      <c r="AG411" s="17">
        <v>0.20081704435880801</v>
      </c>
      <c r="AH411" s="17">
        <v>0.65771030230113703</v>
      </c>
      <c r="AI411" s="17">
        <v>0.28097152891656701</v>
      </c>
      <c r="AJ411" s="17">
        <v>0.145686746505163</v>
      </c>
      <c r="AK411" s="17"/>
      <c r="AL411" s="17">
        <v>0.14752455496821201</v>
      </c>
      <c r="AM411" s="17">
        <v>0.61679306479932205</v>
      </c>
      <c r="AN411" s="17">
        <v>0.18424441567920799</v>
      </c>
      <c r="AO411" s="17">
        <v>0.15594113485144501</v>
      </c>
      <c r="AP411" s="17">
        <v>5.7563334971414901E-2</v>
      </c>
      <c r="AQ411" s="17"/>
      <c r="AR411" s="17">
        <v>0.17674052080480401</v>
      </c>
      <c r="AS411" s="17">
        <v>0.39757804290920001</v>
      </c>
      <c r="AT411" s="17">
        <v>0.22511573382439301</v>
      </c>
    </row>
    <row r="412" spans="2:46" x14ac:dyDescent="0.3">
      <c r="B412" t="s">
        <v>232</v>
      </c>
      <c r="C412" s="17">
        <v>0.42426210572342099</v>
      </c>
      <c r="D412" s="17">
        <v>0.39858985732186197</v>
      </c>
      <c r="E412" s="17">
        <v>0.448750141584698</v>
      </c>
      <c r="F412" s="17"/>
      <c r="G412" s="17">
        <v>0.39602465991305102</v>
      </c>
      <c r="H412" s="17">
        <v>0.34075956967299298</v>
      </c>
      <c r="I412" s="17">
        <v>0.45285802123806201</v>
      </c>
      <c r="J412" s="17">
        <v>0.500160551476999</v>
      </c>
      <c r="K412" s="17">
        <v>0.40973009890876999</v>
      </c>
      <c r="L412" s="17">
        <v>0.43572262501843601</v>
      </c>
      <c r="M412" s="17"/>
      <c r="N412" s="17">
        <v>0.40905043304912703</v>
      </c>
      <c r="O412" s="17">
        <v>0.45915725344005098</v>
      </c>
      <c r="P412" s="17">
        <v>0.37579272234056899</v>
      </c>
      <c r="Q412" s="17">
        <v>0.44369424560867698</v>
      </c>
      <c r="R412" s="17"/>
      <c r="S412" s="17">
        <v>0.330302875157785</v>
      </c>
      <c r="T412" s="17">
        <v>0.47638987433436503</v>
      </c>
      <c r="U412" s="17">
        <v>0.312992236931596</v>
      </c>
      <c r="V412" s="17">
        <v>0.37323054352294899</v>
      </c>
      <c r="W412" s="17">
        <v>0.44805345228723398</v>
      </c>
      <c r="X412" s="17">
        <v>0.43769679328640099</v>
      </c>
      <c r="Y412" s="17">
        <v>0.42957131465887299</v>
      </c>
      <c r="Z412" s="17">
        <v>0.50335387712106905</v>
      </c>
      <c r="AA412" s="17">
        <v>0.41281165196178399</v>
      </c>
      <c r="AB412" s="17">
        <v>0.48420702734883098</v>
      </c>
      <c r="AC412" s="17">
        <v>0.49537738068693599</v>
      </c>
      <c r="AD412" s="17">
        <v>0.61709492827233703</v>
      </c>
      <c r="AE412" s="17"/>
      <c r="AF412" s="17">
        <v>0.62470038537263695</v>
      </c>
      <c r="AG412" s="17">
        <v>0.49533653508117997</v>
      </c>
      <c r="AH412" s="17">
        <v>0.19042681594732799</v>
      </c>
      <c r="AI412" s="17">
        <v>0.22619290672131101</v>
      </c>
      <c r="AJ412" s="17">
        <v>0.53601767352307494</v>
      </c>
      <c r="AK412" s="17"/>
      <c r="AL412" s="17">
        <v>0.52845810765852996</v>
      </c>
      <c r="AM412" s="17">
        <v>0.22628396352572</v>
      </c>
      <c r="AN412" s="17">
        <v>0.48427213196990199</v>
      </c>
      <c r="AO412" s="17">
        <v>0.22829714753449901</v>
      </c>
      <c r="AP412" s="17">
        <v>0.69948702746812697</v>
      </c>
      <c r="AQ412" s="17"/>
      <c r="AR412" s="17">
        <v>0.55911871514684996</v>
      </c>
      <c r="AS412" s="17">
        <v>0.34392678570864899</v>
      </c>
      <c r="AT412" s="17">
        <v>0.20631130319442201</v>
      </c>
    </row>
    <row r="413" spans="2:46" x14ac:dyDescent="0.3">
      <c r="B413" t="s">
        <v>79</v>
      </c>
      <c r="C413" s="17">
        <v>0.12046873737420299</v>
      </c>
      <c r="D413" s="17">
        <v>8.6951530997775306E-2</v>
      </c>
      <c r="E413" s="17">
        <v>0.15361745868669899</v>
      </c>
      <c r="F413" s="17"/>
      <c r="G413" s="17">
        <v>0.17016253716989099</v>
      </c>
      <c r="H413" s="17">
        <v>0.100331775912734</v>
      </c>
      <c r="I413" s="17">
        <v>0.15940639889180999</v>
      </c>
      <c r="J413" s="17">
        <v>0.11358933128200401</v>
      </c>
      <c r="K413" s="17">
        <v>8.9359362945469006E-2</v>
      </c>
      <c r="L413" s="17">
        <v>9.8503740732801701E-2</v>
      </c>
      <c r="M413" s="17"/>
      <c r="N413" s="17">
        <v>6.9571648605113195E-2</v>
      </c>
      <c r="O413" s="17">
        <v>0.13341430982925201</v>
      </c>
      <c r="P413" s="17">
        <v>0.13144700920386401</v>
      </c>
      <c r="Q413" s="17">
        <v>0.153680044789266</v>
      </c>
      <c r="R413" s="17"/>
      <c r="S413" s="17">
        <v>0.13803631493382301</v>
      </c>
      <c r="T413" s="17">
        <v>0.131107582004274</v>
      </c>
      <c r="U413" s="17">
        <v>0.16055183798819</v>
      </c>
      <c r="V413" s="17">
        <v>0.12196748634561699</v>
      </c>
      <c r="W413" s="17">
        <v>0.111170209019348</v>
      </c>
      <c r="X413" s="17">
        <v>0.119378736703069</v>
      </c>
      <c r="Y413" s="17">
        <v>0.12469417054531701</v>
      </c>
      <c r="Z413" s="17">
        <v>5.1110448386793003E-2</v>
      </c>
      <c r="AA413" s="17">
        <v>0.116020894543822</v>
      </c>
      <c r="AB413" s="17">
        <v>0.102263621350886</v>
      </c>
      <c r="AC413" s="17">
        <v>0.127998022699361</v>
      </c>
      <c r="AD413" s="17">
        <v>4.4460509244459497E-2</v>
      </c>
      <c r="AE413" s="17"/>
      <c r="AF413" s="17">
        <v>0.113099656860548</v>
      </c>
      <c r="AG413" s="17">
        <v>8.1439130945349505E-2</v>
      </c>
      <c r="AH413" s="17">
        <v>7.5644209220833897E-2</v>
      </c>
      <c r="AI413" s="17">
        <v>9.0818936007705006E-2</v>
      </c>
      <c r="AJ413" s="17">
        <v>0.10526873843322</v>
      </c>
      <c r="AK413" s="17"/>
      <c r="AL413" s="17">
        <v>0.112336642360657</v>
      </c>
      <c r="AM413" s="17">
        <v>7.5091432369777306E-2</v>
      </c>
      <c r="AN413" s="17">
        <v>6.9363666892134399E-2</v>
      </c>
      <c r="AO413" s="17">
        <v>6.7430105241045202E-2</v>
      </c>
      <c r="AP413" s="17">
        <v>0.106947714623829</v>
      </c>
      <c r="AQ413" s="17"/>
      <c r="AR413" s="17">
        <v>0.13456200553359601</v>
      </c>
      <c r="AS413" s="17">
        <v>8.1633208809938795E-2</v>
      </c>
      <c r="AT413" s="17">
        <v>7.1185843835977397E-2</v>
      </c>
    </row>
    <row r="414" spans="2:46" x14ac:dyDescent="0.3">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row>
    <row r="415" spans="2:46" x14ac:dyDescent="0.3">
      <c r="B415" s="6" t="s">
        <v>252</v>
      </c>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row>
    <row r="416" spans="2:46" x14ac:dyDescent="0.3">
      <c r="B416" s="24" t="s">
        <v>65</v>
      </c>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row>
    <row r="417" spans="2:46" x14ac:dyDescent="0.3">
      <c r="B417" t="s">
        <v>140</v>
      </c>
      <c r="C417" s="17">
        <v>0.190521684986281</v>
      </c>
      <c r="D417" s="17">
        <v>0.216147969290888</v>
      </c>
      <c r="E417" s="17">
        <v>0.16601319940770301</v>
      </c>
      <c r="F417" s="17"/>
      <c r="G417" s="17">
        <v>0.199043350772347</v>
      </c>
      <c r="H417" s="17">
        <v>0.29506415711943701</v>
      </c>
      <c r="I417" s="17">
        <v>0.15256474220859101</v>
      </c>
      <c r="J417" s="17">
        <v>9.3830325679287493E-2</v>
      </c>
      <c r="K417" s="17">
        <v>0.14882442872340801</v>
      </c>
      <c r="L417" s="17">
        <v>0.23741784671933699</v>
      </c>
      <c r="M417" s="17"/>
      <c r="N417" s="17">
        <v>0.26342630460095001</v>
      </c>
      <c r="O417" s="17">
        <v>0.182302532739199</v>
      </c>
      <c r="P417" s="17">
        <v>0.16071852940995601</v>
      </c>
      <c r="Q417" s="17">
        <v>0.14705899844995199</v>
      </c>
      <c r="R417" s="17"/>
      <c r="S417" s="17">
        <v>0.27222516232696697</v>
      </c>
      <c r="T417" s="17">
        <v>0.157772384869725</v>
      </c>
      <c r="U417" s="17">
        <v>0.21562270244710599</v>
      </c>
      <c r="V417" s="17">
        <v>0.23824187667757099</v>
      </c>
      <c r="W417" s="17">
        <v>0.123096207876542</v>
      </c>
      <c r="X417" s="17">
        <v>0.146231447737283</v>
      </c>
      <c r="Y417" s="17">
        <v>0.19924194662525099</v>
      </c>
      <c r="Z417" s="17">
        <v>0.199901237189896</v>
      </c>
      <c r="AA417" s="17">
        <v>0.196143593525898</v>
      </c>
      <c r="AB417" s="17">
        <v>0.14783389656031001</v>
      </c>
      <c r="AC417" s="17">
        <v>0.18413937072002801</v>
      </c>
      <c r="AD417" s="17">
        <v>0.112656206864578</v>
      </c>
      <c r="AE417" s="17"/>
      <c r="AF417" s="17">
        <v>0.150804893363439</v>
      </c>
      <c r="AG417" s="17">
        <v>0.199497131286584</v>
      </c>
      <c r="AH417" s="17">
        <v>7.4100431228579997E-2</v>
      </c>
      <c r="AI417" s="17">
        <v>0.39686736740571099</v>
      </c>
      <c r="AJ417" s="17">
        <v>0.18430436641394199</v>
      </c>
      <c r="AK417" s="17"/>
      <c r="AL417" s="17">
        <v>0.203841226364185</v>
      </c>
      <c r="AM417" s="17">
        <v>8.0084216095528293E-2</v>
      </c>
      <c r="AN417" s="17">
        <v>0.23928618582674799</v>
      </c>
      <c r="AO417" s="17">
        <v>0.52300319471227696</v>
      </c>
      <c r="AP417" s="17">
        <v>0.112104989442562</v>
      </c>
      <c r="AQ417" s="17"/>
      <c r="AR417" s="17">
        <v>0.108879026877607</v>
      </c>
      <c r="AS417" s="17">
        <v>0.159112057459073</v>
      </c>
      <c r="AT417" s="17">
        <v>0.49899388307082199</v>
      </c>
    </row>
    <row r="418" spans="2:46" x14ac:dyDescent="0.3">
      <c r="B418" t="s">
        <v>248</v>
      </c>
      <c r="C418" s="17">
        <v>0.215128252077633</v>
      </c>
      <c r="D418" s="17">
        <v>0.26252557864487402</v>
      </c>
      <c r="E418" s="17">
        <v>0.16831822346130201</v>
      </c>
      <c r="F418" s="17"/>
      <c r="G418" s="17">
        <v>0.23808834776214499</v>
      </c>
      <c r="H418" s="17">
        <v>0.24038789032393901</v>
      </c>
      <c r="I418" s="17">
        <v>0.19253912963251399</v>
      </c>
      <c r="J418" s="17">
        <v>0.244800910088985</v>
      </c>
      <c r="K418" s="17">
        <v>0.227821105483727</v>
      </c>
      <c r="L418" s="17">
        <v>0.16506256787934301</v>
      </c>
      <c r="M418" s="17"/>
      <c r="N418" s="17">
        <v>0.22104250924874799</v>
      </c>
      <c r="O418" s="17">
        <v>0.16562393704883399</v>
      </c>
      <c r="P418" s="17">
        <v>0.27163642728341603</v>
      </c>
      <c r="Q418" s="17">
        <v>0.211389104979753</v>
      </c>
      <c r="R418" s="17"/>
      <c r="S418" s="17">
        <v>0.222634378323326</v>
      </c>
      <c r="T418" s="17">
        <v>0.211520656516792</v>
      </c>
      <c r="U418" s="17">
        <v>0.22985192302350499</v>
      </c>
      <c r="V418" s="17">
        <v>0.22049237142693701</v>
      </c>
      <c r="W418" s="17">
        <v>0.25187602531268199</v>
      </c>
      <c r="X418" s="17">
        <v>0.26999193267989102</v>
      </c>
      <c r="Y418" s="17">
        <v>0.208885604375873</v>
      </c>
      <c r="Z418" s="17">
        <v>0.173027043325365</v>
      </c>
      <c r="AA418" s="17">
        <v>0.21112767516848999</v>
      </c>
      <c r="AB418" s="17">
        <v>0.17186357611355901</v>
      </c>
      <c r="AC418" s="17">
        <v>0.177221463723015</v>
      </c>
      <c r="AD418" s="17">
        <v>0.16992551444371901</v>
      </c>
      <c r="AE418" s="17"/>
      <c r="AF418" s="17">
        <v>8.4547288281258001E-2</v>
      </c>
      <c r="AG418" s="17">
        <v>0.17287045728706399</v>
      </c>
      <c r="AH418" s="17">
        <v>0.61204448996997096</v>
      </c>
      <c r="AI418" s="17">
        <v>0.23706925934457199</v>
      </c>
      <c r="AJ418" s="17">
        <v>0.104001384649985</v>
      </c>
      <c r="AK418" s="17"/>
      <c r="AL418" s="17">
        <v>9.9004587079608797E-2</v>
      </c>
      <c r="AM418" s="17">
        <v>0.54147410512525995</v>
      </c>
      <c r="AN418" s="17">
        <v>0.17628655356874501</v>
      </c>
      <c r="AO418" s="17">
        <v>0.125012643787626</v>
      </c>
      <c r="AP418" s="17">
        <v>7.38659622924807E-2</v>
      </c>
      <c r="AQ418" s="17"/>
      <c r="AR418" s="17">
        <v>0.15645028717314599</v>
      </c>
      <c r="AS418" s="17">
        <v>0.33972840944537602</v>
      </c>
      <c r="AT418" s="17">
        <v>0.184344043179372</v>
      </c>
    </row>
    <row r="419" spans="2:46" x14ac:dyDescent="0.3">
      <c r="B419" t="s">
        <v>232</v>
      </c>
      <c r="C419" s="17">
        <v>0.47498730097949199</v>
      </c>
      <c r="D419" s="17">
        <v>0.438766407327082</v>
      </c>
      <c r="E419" s="17">
        <v>0.50994590812415197</v>
      </c>
      <c r="F419" s="17"/>
      <c r="G419" s="17">
        <v>0.383368892795726</v>
      </c>
      <c r="H419" s="17">
        <v>0.37184576913568501</v>
      </c>
      <c r="I419" s="17">
        <v>0.50967816701108104</v>
      </c>
      <c r="J419" s="17">
        <v>0.56721053893205198</v>
      </c>
      <c r="K419" s="17">
        <v>0.52336065245753904</v>
      </c>
      <c r="L419" s="17">
        <v>0.48410367745889499</v>
      </c>
      <c r="M419" s="17"/>
      <c r="N419" s="17">
        <v>0.45590451003948501</v>
      </c>
      <c r="O419" s="17">
        <v>0.52213671772414605</v>
      </c>
      <c r="P419" s="17">
        <v>0.43407488635968799</v>
      </c>
      <c r="Q419" s="17">
        <v>0.48220185034480201</v>
      </c>
      <c r="R419" s="17"/>
      <c r="S419" s="17">
        <v>0.350134099006217</v>
      </c>
      <c r="T419" s="17">
        <v>0.50623940801794398</v>
      </c>
      <c r="U419" s="17">
        <v>0.39401263454627899</v>
      </c>
      <c r="V419" s="17">
        <v>0.40723667801757302</v>
      </c>
      <c r="W419" s="17">
        <v>0.53795054876187398</v>
      </c>
      <c r="X419" s="17">
        <v>0.45791699360426302</v>
      </c>
      <c r="Y419" s="17">
        <v>0.50216112353030995</v>
      </c>
      <c r="Z419" s="17">
        <v>0.56393739946181498</v>
      </c>
      <c r="AA419" s="17">
        <v>0.48386942762367602</v>
      </c>
      <c r="AB419" s="17">
        <v>0.57411479797075204</v>
      </c>
      <c r="AC419" s="17">
        <v>0.53037466152854196</v>
      </c>
      <c r="AD419" s="17">
        <v>0.63451619313300101</v>
      </c>
      <c r="AE419" s="17"/>
      <c r="AF419" s="17">
        <v>0.65493479912233599</v>
      </c>
      <c r="AG419" s="17">
        <v>0.548147628943221</v>
      </c>
      <c r="AH419" s="17">
        <v>0.22261624122967899</v>
      </c>
      <c r="AI419" s="17">
        <v>0.27729470045420501</v>
      </c>
      <c r="AJ419" s="17">
        <v>0.60776271751255895</v>
      </c>
      <c r="AK419" s="17"/>
      <c r="AL419" s="17">
        <v>0.60231666200122702</v>
      </c>
      <c r="AM419" s="17">
        <v>0.27661393274675</v>
      </c>
      <c r="AN419" s="17">
        <v>0.51162420390441499</v>
      </c>
      <c r="AO419" s="17">
        <v>0.28434782143946402</v>
      </c>
      <c r="AP419" s="17">
        <v>0.712526426644848</v>
      </c>
      <c r="AQ419" s="17"/>
      <c r="AR419" s="17">
        <v>0.602837923071882</v>
      </c>
      <c r="AS419" s="17">
        <v>0.41772105585180902</v>
      </c>
      <c r="AT419" s="17">
        <v>0.24552340564280101</v>
      </c>
    </row>
    <row r="420" spans="2:46" x14ac:dyDescent="0.3">
      <c r="B420" t="s">
        <v>79</v>
      </c>
      <c r="C420" s="17">
        <v>0.119362761956594</v>
      </c>
      <c r="D420" s="17">
        <v>8.2560044737155697E-2</v>
      </c>
      <c r="E420" s="17">
        <v>0.15572266900684301</v>
      </c>
      <c r="F420" s="17"/>
      <c r="G420" s="17">
        <v>0.17949940866978201</v>
      </c>
      <c r="H420" s="17">
        <v>9.2702183420938694E-2</v>
      </c>
      <c r="I420" s="17">
        <v>0.14521796114781399</v>
      </c>
      <c r="J420" s="17">
        <v>9.4158225299674894E-2</v>
      </c>
      <c r="K420" s="17">
        <v>9.9993813335327003E-2</v>
      </c>
      <c r="L420" s="17">
        <v>0.113415907942425</v>
      </c>
      <c r="M420" s="17"/>
      <c r="N420" s="17">
        <v>5.9626676110817102E-2</v>
      </c>
      <c r="O420" s="17">
        <v>0.12993681248782099</v>
      </c>
      <c r="P420" s="17">
        <v>0.13357015694693999</v>
      </c>
      <c r="Q420" s="17">
        <v>0.15935004622549301</v>
      </c>
      <c r="R420" s="17"/>
      <c r="S420" s="17">
        <v>0.155006360343491</v>
      </c>
      <c r="T420" s="17">
        <v>0.12446755059554</v>
      </c>
      <c r="U420" s="17">
        <v>0.16051273998311</v>
      </c>
      <c r="V420" s="17">
        <v>0.13402907387791901</v>
      </c>
      <c r="W420" s="17">
        <v>8.7077218048901797E-2</v>
      </c>
      <c r="X420" s="17">
        <v>0.12585962597856301</v>
      </c>
      <c r="Y420" s="17">
        <v>8.9711325468565903E-2</v>
      </c>
      <c r="Z420" s="17">
        <v>6.3134320022924295E-2</v>
      </c>
      <c r="AA420" s="17">
        <v>0.108859303681935</v>
      </c>
      <c r="AB420" s="17">
        <v>0.106187729355379</v>
      </c>
      <c r="AC420" s="17">
        <v>0.108264504028415</v>
      </c>
      <c r="AD420" s="17">
        <v>8.2902085558701905E-2</v>
      </c>
      <c r="AE420" s="17"/>
      <c r="AF420" s="17">
        <v>0.109713019232967</v>
      </c>
      <c r="AG420" s="17">
        <v>7.9484782483130303E-2</v>
      </c>
      <c r="AH420" s="17">
        <v>9.1238837571770398E-2</v>
      </c>
      <c r="AI420" s="17">
        <v>8.8768672795512898E-2</v>
      </c>
      <c r="AJ420" s="17">
        <v>0.103931531423514</v>
      </c>
      <c r="AK420" s="17"/>
      <c r="AL420" s="17">
        <v>9.4837524554979694E-2</v>
      </c>
      <c r="AM420" s="17">
        <v>0.101827746032462</v>
      </c>
      <c r="AN420" s="17">
        <v>7.2803056700091601E-2</v>
      </c>
      <c r="AO420" s="17">
        <v>6.7636340060632003E-2</v>
      </c>
      <c r="AP420" s="17">
        <v>0.10150262162011001</v>
      </c>
      <c r="AQ420" s="17"/>
      <c r="AR420" s="17">
        <v>0.13183276287736501</v>
      </c>
      <c r="AS420" s="17">
        <v>8.3438477243741496E-2</v>
      </c>
      <c r="AT420" s="17">
        <v>7.1138668107005296E-2</v>
      </c>
    </row>
    <row r="421" spans="2:46" x14ac:dyDescent="0.3">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row>
    <row r="422" spans="2:46" x14ac:dyDescent="0.3">
      <c r="B422" s="6" t="s">
        <v>253</v>
      </c>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row>
    <row r="423" spans="2:46" x14ac:dyDescent="0.3">
      <c r="B423" s="24" t="s">
        <v>65</v>
      </c>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row>
    <row r="424" spans="2:46" x14ac:dyDescent="0.3">
      <c r="B424" t="s">
        <v>140</v>
      </c>
      <c r="C424" s="17">
        <v>0.16085143441248501</v>
      </c>
      <c r="D424" s="17">
        <v>0.16706572915428899</v>
      </c>
      <c r="E424" s="17">
        <v>0.155247359059173</v>
      </c>
      <c r="F424" s="17"/>
      <c r="G424" s="17">
        <v>0.224671766908695</v>
      </c>
      <c r="H424" s="17">
        <v>0.29391297923444198</v>
      </c>
      <c r="I424" s="17">
        <v>0.124734075592097</v>
      </c>
      <c r="J424" s="17">
        <v>8.9479061998698498E-2</v>
      </c>
      <c r="K424" s="17">
        <v>0.115480053104887</v>
      </c>
      <c r="L424" s="17">
        <v>0.12811864180278401</v>
      </c>
      <c r="M424" s="17"/>
      <c r="N424" s="17">
        <v>0.25386715427657502</v>
      </c>
      <c r="O424" s="17">
        <v>0.12746682314685401</v>
      </c>
      <c r="P424" s="17">
        <v>0.118008266006495</v>
      </c>
      <c r="Q424" s="17">
        <v>0.13293401295218801</v>
      </c>
      <c r="R424" s="17"/>
      <c r="S424" s="17">
        <v>0.27262500819068503</v>
      </c>
      <c r="T424" s="17">
        <v>9.62196245068834E-2</v>
      </c>
      <c r="U424" s="17">
        <v>0.172905330358988</v>
      </c>
      <c r="V424" s="17">
        <v>0.16558785763248901</v>
      </c>
      <c r="W424" s="17">
        <v>0.15462304488658499</v>
      </c>
      <c r="X424" s="17">
        <v>0.105068827694107</v>
      </c>
      <c r="Y424" s="17">
        <v>0.140525452758333</v>
      </c>
      <c r="Z424" s="17">
        <v>0.17402357944008201</v>
      </c>
      <c r="AA424" s="17">
        <v>0.20279689683891899</v>
      </c>
      <c r="AB424" s="17">
        <v>9.4207178170036293E-2</v>
      </c>
      <c r="AC424" s="17">
        <v>0.20031683815281301</v>
      </c>
      <c r="AD424" s="17">
        <v>7.0077366164285004E-2</v>
      </c>
      <c r="AE424" s="17"/>
      <c r="AF424" s="17">
        <v>0.111462131131808</v>
      </c>
      <c r="AG424" s="17">
        <v>0.181781737166822</v>
      </c>
      <c r="AH424" s="17">
        <v>6.8879979658380497E-2</v>
      </c>
      <c r="AI424" s="17">
        <v>0.31081830492803297</v>
      </c>
      <c r="AJ424" s="17">
        <v>0.130366488512177</v>
      </c>
      <c r="AK424" s="17"/>
      <c r="AL424" s="17">
        <v>0.10146193137095399</v>
      </c>
      <c r="AM424" s="17">
        <v>6.7874718188204203E-2</v>
      </c>
      <c r="AN424" s="17">
        <v>0.20655272367324701</v>
      </c>
      <c r="AO424" s="17">
        <v>0.464374518593068</v>
      </c>
      <c r="AP424" s="17">
        <v>0.111712357619366</v>
      </c>
      <c r="AQ424" s="17"/>
      <c r="AR424" s="17">
        <v>9.4844568556304895E-2</v>
      </c>
      <c r="AS424" s="17">
        <v>0.12648736254922999</v>
      </c>
      <c r="AT424" s="17">
        <v>0.41965205363788799</v>
      </c>
    </row>
    <row r="425" spans="2:46" x14ac:dyDescent="0.3">
      <c r="B425" t="s">
        <v>248</v>
      </c>
      <c r="C425" s="17">
        <v>0.280796902295256</v>
      </c>
      <c r="D425" s="17">
        <v>0.345869426978265</v>
      </c>
      <c r="E425" s="17">
        <v>0.21796230262268099</v>
      </c>
      <c r="F425" s="17"/>
      <c r="G425" s="17">
        <v>0.222622266206812</v>
      </c>
      <c r="H425" s="17">
        <v>0.25462868556096901</v>
      </c>
      <c r="I425" s="17">
        <v>0.25921445003168397</v>
      </c>
      <c r="J425" s="17">
        <v>0.281513843316614</v>
      </c>
      <c r="K425" s="17">
        <v>0.37337171999029301</v>
      </c>
      <c r="L425" s="17">
        <v>0.29560081015064299</v>
      </c>
      <c r="M425" s="17"/>
      <c r="N425" s="17">
        <v>0.27347603998875802</v>
      </c>
      <c r="O425" s="17">
        <v>0.25294635329527299</v>
      </c>
      <c r="P425" s="17">
        <v>0.36898900279369501</v>
      </c>
      <c r="Q425" s="17">
        <v>0.23943773047588901</v>
      </c>
      <c r="R425" s="17"/>
      <c r="S425" s="17">
        <v>0.25896986276689099</v>
      </c>
      <c r="T425" s="17">
        <v>0.268220455442024</v>
      </c>
      <c r="U425" s="17">
        <v>0.25039261051052297</v>
      </c>
      <c r="V425" s="17">
        <v>0.33067374946867401</v>
      </c>
      <c r="W425" s="17">
        <v>0.30595370145552198</v>
      </c>
      <c r="X425" s="17">
        <v>0.34567071711137798</v>
      </c>
      <c r="Y425" s="17">
        <v>0.29351368099729302</v>
      </c>
      <c r="Z425" s="17">
        <v>0.29668517348560403</v>
      </c>
      <c r="AA425" s="17">
        <v>0.26543813319508902</v>
      </c>
      <c r="AB425" s="17">
        <v>0.25825497461887897</v>
      </c>
      <c r="AC425" s="17">
        <v>0.23336660195429601</v>
      </c>
      <c r="AD425" s="17">
        <v>0.26346097123988899</v>
      </c>
      <c r="AE425" s="17"/>
      <c r="AF425" s="17">
        <v>6.2176643874715297E-2</v>
      </c>
      <c r="AG425" s="17">
        <v>0.223345820039868</v>
      </c>
      <c r="AH425" s="17">
        <v>0.74032106156539701</v>
      </c>
      <c r="AI425" s="17">
        <v>0.35384363299996002</v>
      </c>
      <c r="AJ425" s="17">
        <v>0.168218736543056</v>
      </c>
      <c r="AK425" s="17"/>
      <c r="AL425" s="17">
        <v>0.18452702614118899</v>
      </c>
      <c r="AM425" s="17">
        <v>0.69360549539419603</v>
      </c>
      <c r="AN425" s="17">
        <v>0.19912585194802401</v>
      </c>
      <c r="AO425" s="17">
        <v>0.17624407320834201</v>
      </c>
      <c r="AP425" s="17">
        <v>5.5814220326976201E-2</v>
      </c>
      <c r="AQ425" s="17"/>
      <c r="AR425" s="17">
        <v>0.19787241089584001</v>
      </c>
      <c r="AS425" s="17">
        <v>0.45519744456596301</v>
      </c>
      <c r="AT425" s="17">
        <v>0.24977606935660299</v>
      </c>
    </row>
    <row r="426" spans="2:46" x14ac:dyDescent="0.3">
      <c r="B426" t="s">
        <v>232</v>
      </c>
      <c r="C426" s="17">
        <v>0.45382028220308601</v>
      </c>
      <c r="D426" s="17">
        <v>0.40855632640905498</v>
      </c>
      <c r="E426" s="17">
        <v>0.49648964932078898</v>
      </c>
      <c r="F426" s="17"/>
      <c r="G426" s="17">
        <v>0.37480914012094402</v>
      </c>
      <c r="H426" s="17">
        <v>0.35236930060049798</v>
      </c>
      <c r="I426" s="17">
        <v>0.47409016868974102</v>
      </c>
      <c r="J426" s="17">
        <v>0.53219147613620199</v>
      </c>
      <c r="K426" s="17">
        <v>0.45189446473493</v>
      </c>
      <c r="L426" s="17">
        <v>0.50999448693335103</v>
      </c>
      <c r="M426" s="17"/>
      <c r="N426" s="17">
        <v>0.417026611964885</v>
      </c>
      <c r="O426" s="17">
        <v>0.49504759411468602</v>
      </c>
      <c r="P426" s="17">
        <v>0.40162328954502002</v>
      </c>
      <c r="Q426" s="17">
        <v>0.495928256111344</v>
      </c>
      <c r="R426" s="17"/>
      <c r="S426" s="17">
        <v>0.31861578868938001</v>
      </c>
      <c r="T426" s="17">
        <v>0.54621460812380596</v>
      </c>
      <c r="U426" s="17">
        <v>0.44638092094711801</v>
      </c>
      <c r="V426" s="17">
        <v>0.37524771781636101</v>
      </c>
      <c r="W426" s="17">
        <v>0.44022610037943799</v>
      </c>
      <c r="X426" s="17">
        <v>0.44037491804525303</v>
      </c>
      <c r="Y426" s="17">
        <v>0.47463608998957801</v>
      </c>
      <c r="Z426" s="17">
        <v>0.50173412966409403</v>
      </c>
      <c r="AA426" s="17">
        <v>0.43927485722430898</v>
      </c>
      <c r="AB426" s="17">
        <v>0.55905545905920895</v>
      </c>
      <c r="AC426" s="17">
        <v>0.48333313048431897</v>
      </c>
      <c r="AD426" s="17">
        <v>0.58354571138073796</v>
      </c>
      <c r="AE426" s="17"/>
      <c r="AF426" s="17">
        <v>0.69217984077282801</v>
      </c>
      <c r="AG426" s="17">
        <v>0.52365015220604305</v>
      </c>
      <c r="AH426" s="17">
        <v>0.13950400705865701</v>
      </c>
      <c r="AI426" s="17">
        <v>0.27178340456311401</v>
      </c>
      <c r="AJ426" s="17">
        <v>0.62894287032757501</v>
      </c>
      <c r="AK426" s="17"/>
      <c r="AL426" s="17">
        <v>0.62759949979534502</v>
      </c>
      <c r="AM426" s="17">
        <v>0.187833970066073</v>
      </c>
      <c r="AN426" s="17">
        <v>0.51236801390188602</v>
      </c>
      <c r="AO426" s="17">
        <v>0.29931891121536802</v>
      </c>
      <c r="AP426" s="17">
        <v>0.745131511334022</v>
      </c>
      <c r="AQ426" s="17"/>
      <c r="AR426" s="17">
        <v>0.58498028612794295</v>
      </c>
      <c r="AS426" s="17">
        <v>0.36080008104153499</v>
      </c>
      <c r="AT426" s="17">
        <v>0.27109724647998201</v>
      </c>
    </row>
    <row r="427" spans="2:46" x14ac:dyDescent="0.3">
      <c r="B427" t="s">
        <v>79</v>
      </c>
      <c r="C427" s="17">
        <v>0.104531381089172</v>
      </c>
      <c r="D427" s="17">
        <v>7.85085174583912E-2</v>
      </c>
      <c r="E427" s="17">
        <v>0.130300688997356</v>
      </c>
      <c r="F427" s="17"/>
      <c r="G427" s="17">
        <v>0.17789682676354901</v>
      </c>
      <c r="H427" s="17">
        <v>9.90890346040912E-2</v>
      </c>
      <c r="I427" s="17">
        <v>0.141961305686477</v>
      </c>
      <c r="J427" s="17">
        <v>9.6815618548485596E-2</v>
      </c>
      <c r="K427" s="17">
        <v>5.92537621698907E-2</v>
      </c>
      <c r="L427" s="17">
        <v>6.6286061113222799E-2</v>
      </c>
      <c r="M427" s="17"/>
      <c r="N427" s="17">
        <v>5.5630193769782302E-2</v>
      </c>
      <c r="O427" s="17">
        <v>0.124539229443187</v>
      </c>
      <c r="P427" s="17">
        <v>0.11137944165479</v>
      </c>
      <c r="Q427" s="17">
        <v>0.131700000460579</v>
      </c>
      <c r="R427" s="17"/>
      <c r="S427" s="17">
        <v>0.149789340353045</v>
      </c>
      <c r="T427" s="17">
        <v>8.9345311927286494E-2</v>
      </c>
      <c r="U427" s="17">
        <v>0.13032113818337099</v>
      </c>
      <c r="V427" s="17">
        <v>0.128490675082476</v>
      </c>
      <c r="W427" s="17">
        <v>9.9197153278455297E-2</v>
      </c>
      <c r="X427" s="17">
        <v>0.108885537149262</v>
      </c>
      <c r="Y427" s="17">
        <v>9.1324776254795806E-2</v>
      </c>
      <c r="Z427" s="17">
        <v>2.7557117410219399E-2</v>
      </c>
      <c r="AA427" s="17">
        <v>9.2490112741683395E-2</v>
      </c>
      <c r="AB427" s="17">
        <v>8.8482388151876701E-2</v>
      </c>
      <c r="AC427" s="17">
        <v>8.2983429408572104E-2</v>
      </c>
      <c r="AD427" s="17">
        <v>8.2915951215088504E-2</v>
      </c>
      <c r="AE427" s="17"/>
      <c r="AF427" s="17">
        <v>0.13418138422064799</v>
      </c>
      <c r="AG427" s="17">
        <v>7.1222290587266396E-2</v>
      </c>
      <c r="AH427" s="17">
        <v>5.1294951717564999E-2</v>
      </c>
      <c r="AI427" s="17">
        <v>6.3554657508892401E-2</v>
      </c>
      <c r="AJ427" s="17">
        <v>7.2471904617192107E-2</v>
      </c>
      <c r="AK427" s="17"/>
      <c r="AL427" s="17">
        <v>8.6411542692512902E-2</v>
      </c>
      <c r="AM427" s="17">
        <v>5.06858163515264E-2</v>
      </c>
      <c r="AN427" s="17">
        <v>8.1953410476842903E-2</v>
      </c>
      <c r="AO427" s="17">
        <v>6.0062496983222198E-2</v>
      </c>
      <c r="AP427" s="17">
        <v>8.7341910719635693E-2</v>
      </c>
      <c r="AQ427" s="17"/>
      <c r="AR427" s="17">
        <v>0.122302734419912</v>
      </c>
      <c r="AS427" s="17">
        <v>5.7515111843272002E-2</v>
      </c>
      <c r="AT427" s="17">
        <v>5.9474630525527497E-2</v>
      </c>
    </row>
    <row r="428" spans="2:46" x14ac:dyDescent="0.3">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row>
    <row r="429" spans="2:46" x14ac:dyDescent="0.3">
      <c r="B429" s="6" t="s">
        <v>254</v>
      </c>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row>
    <row r="430" spans="2:46" x14ac:dyDescent="0.3">
      <c r="B430" s="24" t="s">
        <v>65</v>
      </c>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row>
    <row r="431" spans="2:46" x14ac:dyDescent="0.3">
      <c r="B431" t="s">
        <v>140</v>
      </c>
      <c r="C431" s="17">
        <v>0.23431624779750801</v>
      </c>
      <c r="D431" s="17">
        <v>0.242526627682117</v>
      </c>
      <c r="E431" s="17">
        <v>0.22697657724015399</v>
      </c>
      <c r="F431" s="17"/>
      <c r="G431" s="17">
        <v>0.20985237962758399</v>
      </c>
      <c r="H431" s="17">
        <v>0.34141867285064897</v>
      </c>
      <c r="I431" s="17">
        <v>0.18418722471045301</v>
      </c>
      <c r="J431" s="17">
        <v>0.136047755686105</v>
      </c>
      <c r="K431" s="17">
        <v>0.25308567255922299</v>
      </c>
      <c r="L431" s="17">
        <v>0.27165853036936499</v>
      </c>
      <c r="M431" s="17"/>
      <c r="N431" s="17">
        <v>0.33118483354607597</v>
      </c>
      <c r="O431" s="17">
        <v>0.243041759071804</v>
      </c>
      <c r="P431" s="17">
        <v>0.185516402635445</v>
      </c>
      <c r="Q431" s="17">
        <v>0.16465362522751301</v>
      </c>
      <c r="R431" s="17"/>
      <c r="S431" s="17">
        <v>0.29863467725894399</v>
      </c>
      <c r="T431" s="17">
        <v>0.24843060048474999</v>
      </c>
      <c r="U431" s="17">
        <v>0.25879184963077601</v>
      </c>
      <c r="V431" s="17">
        <v>0.21987961344197099</v>
      </c>
      <c r="W431" s="17">
        <v>0.234720335537489</v>
      </c>
      <c r="X431" s="17">
        <v>0.19566326124313899</v>
      </c>
      <c r="Y431" s="17">
        <v>0.22570348345543401</v>
      </c>
      <c r="Z431" s="17">
        <v>0.15561073016899099</v>
      </c>
      <c r="AA431" s="17">
        <v>0.24930815097152101</v>
      </c>
      <c r="AB431" s="17">
        <v>0.20643413948623199</v>
      </c>
      <c r="AC431" s="17">
        <v>0.232602627453322</v>
      </c>
      <c r="AD431" s="17">
        <v>0.12402981714893099</v>
      </c>
      <c r="AE431" s="17"/>
      <c r="AF431" s="17">
        <v>0.14513202451951701</v>
      </c>
      <c r="AG431" s="17">
        <v>0.25268473733660302</v>
      </c>
      <c r="AH431" s="17">
        <v>0.11770345838628</v>
      </c>
      <c r="AI431" s="17">
        <v>0.426578881092606</v>
      </c>
      <c r="AJ431" s="17">
        <v>0.27220118859810899</v>
      </c>
      <c r="AK431" s="17"/>
      <c r="AL431" s="17">
        <v>0.30221883365132302</v>
      </c>
      <c r="AM431" s="17">
        <v>0.118022039058122</v>
      </c>
      <c r="AN431" s="17">
        <v>0.27863199048341802</v>
      </c>
      <c r="AO431" s="17">
        <v>0.56630167362911499</v>
      </c>
      <c r="AP431" s="17">
        <v>0.107082120421492</v>
      </c>
      <c r="AQ431" s="17"/>
      <c r="AR431" s="17">
        <v>0.15746233124351999</v>
      </c>
      <c r="AS431" s="17">
        <v>0.21404914553176499</v>
      </c>
      <c r="AT431" s="17">
        <v>0.53343445091475805</v>
      </c>
    </row>
    <row r="432" spans="2:46" x14ac:dyDescent="0.3">
      <c r="B432" t="s">
        <v>248</v>
      </c>
      <c r="C432" s="17">
        <v>0.27423941666937901</v>
      </c>
      <c r="D432" s="17">
        <v>0.338114847325237</v>
      </c>
      <c r="E432" s="17">
        <v>0.21148250569350399</v>
      </c>
      <c r="F432" s="17"/>
      <c r="G432" s="17">
        <v>0.22225854697420999</v>
      </c>
      <c r="H432" s="17">
        <v>0.247551295057063</v>
      </c>
      <c r="I432" s="17">
        <v>0.26120095961718598</v>
      </c>
      <c r="J432" s="17">
        <v>0.32484672028522599</v>
      </c>
      <c r="K432" s="17">
        <v>0.29801601273807898</v>
      </c>
      <c r="L432" s="17">
        <v>0.284069296831576</v>
      </c>
      <c r="M432" s="17"/>
      <c r="N432" s="17">
        <v>0.25162473296090598</v>
      </c>
      <c r="O432" s="17">
        <v>0.24011909862502301</v>
      </c>
      <c r="P432" s="17">
        <v>0.35160667623132802</v>
      </c>
      <c r="Q432" s="17">
        <v>0.26766143565405398</v>
      </c>
      <c r="R432" s="17"/>
      <c r="S432" s="17">
        <v>0.25580593861505602</v>
      </c>
      <c r="T432" s="17">
        <v>0.26239390074749902</v>
      </c>
      <c r="U432" s="17">
        <v>0.26847864284358702</v>
      </c>
      <c r="V432" s="17">
        <v>0.31492292213588702</v>
      </c>
      <c r="W432" s="17">
        <v>0.332470340646911</v>
      </c>
      <c r="X432" s="17">
        <v>0.32889407828503098</v>
      </c>
      <c r="Y432" s="17">
        <v>0.27724284683647299</v>
      </c>
      <c r="Z432" s="17">
        <v>0.29239989928057902</v>
      </c>
      <c r="AA432" s="17">
        <v>0.24911090373670999</v>
      </c>
      <c r="AB432" s="17">
        <v>0.222700956398658</v>
      </c>
      <c r="AC432" s="17">
        <v>0.24130064222056199</v>
      </c>
      <c r="AD432" s="17">
        <v>0.27458511910689098</v>
      </c>
      <c r="AE432" s="17"/>
      <c r="AF432" s="17">
        <v>9.6005704184291593E-2</v>
      </c>
      <c r="AG432" s="17">
        <v>0.240435448776221</v>
      </c>
      <c r="AH432" s="17">
        <v>0.67536606499604701</v>
      </c>
      <c r="AI432" s="17">
        <v>0.30472506874317101</v>
      </c>
      <c r="AJ432" s="17">
        <v>0.18347812116631701</v>
      </c>
      <c r="AK432" s="17"/>
      <c r="AL432" s="17">
        <v>0.18184074331665501</v>
      </c>
      <c r="AM432" s="17">
        <v>0.62822648947011495</v>
      </c>
      <c r="AN432" s="17">
        <v>0.237719464069199</v>
      </c>
      <c r="AO432" s="17">
        <v>0.15944647252458</v>
      </c>
      <c r="AP432" s="17">
        <v>8.9483922911996999E-2</v>
      </c>
      <c r="AQ432" s="17"/>
      <c r="AR432" s="17">
        <v>0.20117834512692601</v>
      </c>
      <c r="AS432" s="17">
        <v>0.43567477145897598</v>
      </c>
      <c r="AT432" s="17">
        <v>0.21939395235079501</v>
      </c>
    </row>
    <row r="433" spans="2:46" x14ac:dyDescent="0.3">
      <c r="B433" t="s">
        <v>232</v>
      </c>
      <c r="C433" s="17">
        <v>0.36957028243742202</v>
      </c>
      <c r="D433" s="17">
        <v>0.33642415863288</v>
      </c>
      <c r="E433" s="17">
        <v>0.40120877329441901</v>
      </c>
      <c r="F433" s="17"/>
      <c r="G433" s="17">
        <v>0.38167652551596498</v>
      </c>
      <c r="H433" s="17">
        <v>0.29744993931296698</v>
      </c>
      <c r="I433" s="17">
        <v>0.41226496961466702</v>
      </c>
      <c r="J433" s="17">
        <v>0.44322027710600298</v>
      </c>
      <c r="K433" s="17">
        <v>0.339210093936477</v>
      </c>
      <c r="L433" s="17">
        <v>0.34587981921387301</v>
      </c>
      <c r="M433" s="17"/>
      <c r="N433" s="17">
        <v>0.34439003418971198</v>
      </c>
      <c r="O433" s="17">
        <v>0.377505192230977</v>
      </c>
      <c r="P433" s="17">
        <v>0.343505591374902</v>
      </c>
      <c r="Q433" s="17">
        <v>0.41401204916989598</v>
      </c>
      <c r="R433" s="17"/>
      <c r="S433" s="17">
        <v>0.29785141868778198</v>
      </c>
      <c r="T433" s="17">
        <v>0.36900319719292202</v>
      </c>
      <c r="U433" s="17">
        <v>0.29480362885343198</v>
      </c>
      <c r="V433" s="17">
        <v>0.33620231558889802</v>
      </c>
      <c r="W433" s="17">
        <v>0.34091324586140798</v>
      </c>
      <c r="X433" s="17">
        <v>0.34963785931186703</v>
      </c>
      <c r="Y433" s="17">
        <v>0.397216611678544</v>
      </c>
      <c r="Z433" s="17">
        <v>0.47288537006072601</v>
      </c>
      <c r="AA433" s="17">
        <v>0.39537190643876802</v>
      </c>
      <c r="AB433" s="17">
        <v>0.44743718839740199</v>
      </c>
      <c r="AC433" s="17">
        <v>0.433102332265551</v>
      </c>
      <c r="AD433" s="17">
        <v>0.48903053745299402</v>
      </c>
      <c r="AE433" s="17"/>
      <c r="AF433" s="17">
        <v>0.61589684575822901</v>
      </c>
      <c r="AG433" s="17">
        <v>0.411791550955593</v>
      </c>
      <c r="AH433" s="17">
        <v>0.15573172013881501</v>
      </c>
      <c r="AI433" s="17">
        <v>0.18548827913391799</v>
      </c>
      <c r="AJ433" s="17">
        <v>0.47942441918090201</v>
      </c>
      <c r="AK433" s="17"/>
      <c r="AL433" s="17">
        <v>0.41790193513637802</v>
      </c>
      <c r="AM433" s="17">
        <v>0.187735047246334</v>
      </c>
      <c r="AN433" s="17">
        <v>0.40482931519168702</v>
      </c>
      <c r="AO433" s="17">
        <v>0.208990240563282</v>
      </c>
      <c r="AP433" s="17">
        <v>0.68103572747014796</v>
      </c>
      <c r="AQ433" s="17"/>
      <c r="AR433" s="17">
        <v>0.50020742245842298</v>
      </c>
      <c r="AS433" s="17">
        <v>0.27210064917041699</v>
      </c>
      <c r="AT433" s="17">
        <v>0.17848210698843001</v>
      </c>
    </row>
    <row r="434" spans="2:46" x14ac:dyDescent="0.3">
      <c r="B434" t="s">
        <v>79</v>
      </c>
      <c r="C434" s="17">
        <v>0.12187405309569201</v>
      </c>
      <c r="D434" s="17">
        <v>8.2934366359766504E-2</v>
      </c>
      <c r="E434" s="17">
        <v>0.16033214377192301</v>
      </c>
      <c r="F434" s="17"/>
      <c r="G434" s="17">
        <v>0.18621254788224201</v>
      </c>
      <c r="H434" s="17">
        <v>0.113580092779321</v>
      </c>
      <c r="I434" s="17">
        <v>0.14234684605769399</v>
      </c>
      <c r="J434" s="17">
        <v>9.5885246922665798E-2</v>
      </c>
      <c r="K434" s="17">
        <v>0.10968822076622101</v>
      </c>
      <c r="L434" s="17">
        <v>9.8392353585185693E-2</v>
      </c>
      <c r="M434" s="17"/>
      <c r="N434" s="17">
        <v>7.2800399303305799E-2</v>
      </c>
      <c r="O434" s="17">
        <v>0.13933395007219601</v>
      </c>
      <c r="P434" s="17">
        <v>0.119371329758325</v>
      </c>
      <c r="Q434" s="17">
        <v>0.15367288994853701</v>
      </c>
      <c r="R434" s="17"/>
      <c r="S434" s="17">
        <v>0.14770796543821799</v>
      </c>
      <c r="T434" s="17">
        <v>0.12017230157483</v>
      </c>
      <c r="U434" s="17">
        <v>0.177925878672204</v>
      </c>
      <c r="V434" s="17">
        <v>0.128995148833245</v>
      </c>
      <c r="W434" s="17">
        <v>9.1896077954191302E-2</v>
      </c>
      <c r="X434" s="17">
        <v>0.12580480115996201</v>
      </c>
      <c r="Y434" s="17">
        <v>9.98370580295488E-2</v>
      </c>
      <c r="Z434" s="17">
        <v>7.9104000489703605E-2</v>
      </c>
      <c r="AA434" s="17">
        <v>0.10620903885300199</v>
      </c>
      <c r="AB434" s="17">
        <v>0.123427715717708</v>
      </c>
      <c r="AC434" s="17">
        <v>9.29943980605656E-2</v>
      </c>
      <c r="AD434" s="17">
        <v>0.112354526291184</v>
      </c>
      <c r="AE434" s="17"/>
      <c r="AF434" s="17">
        <v>0.14296542553796199</v>
      </c>
      <c r="AG434" s="17">
        <v>9.5088262931582193E-2</v>
      </c>
      <c r="AH434" s="17">
        <v>5.1198756478858701E-2</v>
      </c>
      <c r="AI434" s="17">
        <v>8.3207771030305105E-2</v>
      </c>
      <c r="AJ434" s="17">
        <v>6.48962710546723E-2</v>
      </c>
      <c r="AK434" s="17"/>
      <c r="AL434" s="17">
        <v>9.8038487895644094E-2</v>
      </c>
      <c r="AM434" s="17">
        <v>6.6016424225428402E-2</v>
      </c>
      <c r="AN434" s="17">
        <v>7.8819230255695802E-2</v>
      </c>
      <c r="AO434" s="17">
        <v>6.5261613283022601E-2</v>
      </c>
      <c r="AP434" s="17">
        <v>0.12239822919636301</v>
      </c>
      <c r="AQ434" s="17"/>
      <c r="AR434" s="17">
        <v>0.14115190117113099</v>
      </c>
      <c r="AS434" s="17">
        <v>7.8175433838841998E-2</v>
      </c>
      <c r="AT434" s="17">
        <v>6.8689489746016796E-2</v>
      </c>
    </row>
    <row r="435" spans="2:46" x14ac:dyDescent="0.3">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row>
    <row r="436" spans="2:46" x14ac:dyDescent="0.3">
      <c r="B436" s="6" t="s">
        <v>255</v>
      </c>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row>
    <row r="437" spans="2:46" x14ac:dyDescent="0.3">
      <c r="B437" s="24" t="s">
        <v>65</v>
      </c>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row>
    <row r="438" spans="2:46" x14ac:dyDescent="0.3">
      <c r="B438" t="s">
        <v>140</v>
      </c>
      <c r="C438" s="17">
        <v>0.13581866854613101</v>
      </c>
      <c r="D438" s="17">
        <v>0.15227308004669299</v>
      </c>
      <c r="E438" s="17">
        <v>0.11912680254499899</v>
      </c>
      <c r="F438" s="17"/>
      <c r="G438" s="17">
        <v>0.20477465140050399</v>
      </c>
      <c r="H438" s="17">
        <v>0.26306098363695402</v>
      </c>
      <c r="I438" s="17">
        <v>0.11761066556352801</v>
      </c>
      <c r="J438" s="17">
        <v>7.3632299976937696E-2</v>
      </c>
      <c r="K438" s="17">
        <v>8.0384902369512207E-2</v>
      </c>
      <c r="L438" s="17">
        <v>8.9093117241709693E-2</v>
      </c>
      <c r="M438" s="17"/>
      <c r="N438" s="17">
        <v>0.208974744221742</v>
      </c>
      <c r="O438" s="17">
        <v>0.11844054008053501</v>
      </c>
      <c r="P438" s="17">
        <v>0.11255744916686</v>
      </c>
      <c r="Q438" s="17">
        <v>9.5189800574215097E-2</v>
      </c>
      <c r="R438" s="17"/>
      <c r="S438" s="17">
        <v>0.21421219828492599</v>
      </c>
      <c r="T438" s="17">
        <v>8.7703011509918993E-2</v>
      </c>
      <c r="U438" s="17">
        <v>0.151401153090684</v>
      </c>
      <c r="V438" s="17">
        <v>0.1212099649384</v>
      </c>
      <c r="W438" s="17">
        <v>0.10612646507533301</v>
      </c>
      <c r="X438" s="17">
        <v>0.12685694081649501</v>
      </c>
      <c r="Y438" s="17">
        <v>0.13229119190213501</v>
      </c>
      <c r="Z438" s="17">
        <v>0.15280413941602899</v>
      </c>
      <c r="AA438" s="17">
        <v>0.165362628114298</v>
      </c>
      <c r="AB438" s="17">
        <v>0.110563609411565</v>
      </c>
      <c r="AC438" s="17">
        <v>0.119750665711216</v>
      </c>
      <c r="AD438" s="17">
        <v>5.7004073809391403E-2</v>
      </c>
      <c r="AE438" s="17"/>
      <c r="AF438" s="17">
        <v>8.9621315153159603E-2</v>
      </c>
      <c r="AG438" s="17">
        <v>0.158443742735798</v>
      </c>
      <c r="AH438" s="17">
        <v>6.2104008415192501E-2</v>
      </c>
      <c r="AI438" s="17">
        <v>0.23129301515628001</v>
      </c>
      <c r="AJ438" s="17">
        <v>0.158548074918132</v>
      </c>
      <c r="AK438" s="17"/>
      <c r="AL438" s="17">
        <v>0.10564478270529901</v>
      </c>
      <c r="AM438" s="17">
        <v>5.4661250319993901E-2</v>
      </c>
      <c r="AN438" s="17">
        <v>0.19440163790753401</v>
      </c>
      <c r="AO438" s="17">
        <v>0.361488944072695</v>
      </c>
      <c r="AP438" s="17">
        <v>9.3326432642148502E-2</v>
      </c>
      <c r="AQ438" s="17"/>
      <c r="AR438" s="17">
        <v>9.4567005626447501E-2</v>
      </c>
      <c r="AS438" s="17">
        <v>0.115666495399202</v>
      </c>
      <c r="AT438" s="17">
        <v>0.30842484632279099</v>
      </c>
    </row>
    <row r="439" spans="2:46" x14ac:dyDescent="0.3">
      <c r="B439" t="s">
        <v>248</v>
      </c>
      <c r="C439" s="17">
        <v>0.36340880393252201</v>
      </c>
      <c r="D439" s="17">
        <v>0.44768592915384697</v>
      </c>
      <c r="E439" s="17">
        <v>0.28095519043155298</v>
      </c>
      <c r="F439" s="17"/>
      <c r="G439" s="17">
        <v>0.27540355965030999</v>
      </c>
      <c r="H439" s="17">
        <v>0.32905473448724198</v>
      </c>
      <c r="I439" s="17">
        <v>0.27893488901247898</v>
      </c>
      <c r="J439" s="17">
        <v>0.39352049743734402</v>
      </c>
      <c r="K439" s="17">
        <v>0.43628202383498998</v>
      </c>
      <c r="L439" s="17">
        <v>0.445359982390236</v>
      </c>
      <c r="M439" s="17"/>
      <c r="N439" s="17">
        <v>0.36213910006751099</v>
      </c>
      <c r="O439" s="17">
        <v>0.34473402130317798</v>
      </c>
      <c r="P439" s="17">
        <v>0.43052837155214702</v>
      </c>
      <c r="Q439" s="17">
        <v>0.32339763036548502</v>
      </c>
      <c r="R439" s="17"/>
      <c r="S439" s="17">
        <v>0.32840681001883398</v>
      </c>
      <c r="T439" s="17">
        <v>0.41944118453755702</v>
      </c>
      <c r="U439" s="17">
        <v>0.37312822667652601</v>
      </c>
      <c r="V439" s="17">
        <v>0.41724196341044401</v>
      </c>
      <c r="W439" s="17">
        <v>0.41796483073626201</v>
      </c>
      <c r="X439" s="17">
        <v>0.3785186307224</v>
      </c>
      <c r="Y439" s="17">
        <v>0.34416391705442401</v>
      </c>
      <c r="Z439" s="17">
        <v>0.35674005909711698</v>
      </c>
      <c r="AA439" s="17">
        <v>0.33427716446231098</v>
      </c>
      <c r="AB439" s="17">
        <v>0.29367843100343699</v>
      </c>
      <c r="AC439" s="17">
        <v>0.31640749132722001</v>
      </c>
      <c r="AD439" s="17">
        <v>0.37920543409277402</v>
      </c>
      <c r="AE439" s="17"/>
      <c r="AF439" s="17">
        <v>0.17858644320910699</v>
      </c>
      <c r="AG439" s="17">
        <v>0.32243936333492901</v>
      </c>
      <c r="AH439" s="17">
        <v>0.71479546831115104</v>
      </c>
      <c r="AI439" s="17">
        <v>0.457842813169758</v>
      </c>
      <c r="AJ439" s="17">
        <v>0.29231316877710201</v>
      </c>
      <c r="AK439" s="17"/>
      <c r="AL439" s="17">
        <v>0.31945999975110601</v>
      </c>
      <c r="AM439" s="17">
        <v>0.69453730007320202</v>
      </c>
      <c r="AN439" s="17">
        <v>0.29035280225784599</v>
      </c>
      <c r="AO439" s="17">
        <v>0.28594703570091501</v>
      </c>
      <c r="AP439" s="17">
        <v>0.191192578863387</v>
      </c>
      <c r="AQ439" s="17"/>
      <c r="AR439" s="17">
        <v>0.27551294718814201</v>
      </c>
      <c r="AS439" s="17">
        <v>0.52859218666835295</v>
      </c>
      <c r="AT439" s="17">
        <v>0.37029912311882701</v>
      </c>
    </row>
    <row r="440" spans="2:46" x14ac:dyDescent="0.3">
      <c r="B440" t="s">
        <v>232</v>
      </c>
      <c r="C440" s="17">
        <v>0.39323947756991501</v>
      </c>
      <c r="D440" s="17">
        <v>0.326651294278411</v>
      </c>
      <c r="E440" s="17">
        <v>0.45866189601608298</v>
      </c>
      <c r="F440" s="17"/>
      <c r="G440" s="17">
        <v>0.33719303018565699</v>
      </c>
      <c r="H440" s="17">
        <v>0.29788221883431298</v>
      </c>
      <c r="I440" s="17">
        <v>0.445063547496659</v>
      </c>
      <c r="J440" s="17">
        <v>0.44658831665930698</v>
      </c>
      <c r="K440" s="17">
        <v>0.42407539029862301</v>
      </c>
      <c r="L440" s="17">
        <v>0.40175516085517199</v>
      </c>
      <c r="M440" s="17"/>
      <c r="N440" s="17">
        <v>0.36756982301184399</v>
      </c>
      <c r="O440" s="17">
        <v>0.42796793055657001</v>
      </c>
      <c r="P440" s="17">
        <v>0.33674912767240101</v>
      </c>
      <c r="Q440" s="17">
        <v>0.43525862881384603</v>
      </c>
      <c r="R440" s="17"/>
      <c r="S440" s="17">
        <v>0.32665931189560199</v>
      </c>
      <c r="T440" s="17">
        <v>0.39204664021150398</v>
      </c>
      <c r="U440" s="17">
        <v>0.32773121684358297</v>
      </c>
      <c r="V440" s="17">
        <v>0.30327685578492503</v>
      </c>
      <c r="W440" s="17">
        <v>0.40806378472849902</v>
      </c>
      <c r="X440" s="17">
        <v>0.38564812989810499</v>
      </c>
      <c r="Y440" s="17">
        <v>0.41935396001179098</v>
      </c>
      <c r="Z440" s="17">
        <v>0.45053743090936499</v>
      </c>
      <c r="AA440" s="17">
        <v>0.417260752862745</v>
      </c>
      <c r="AB440" s="17">
        <v>0.50445869775819296</v>
      </c>
      <c r="AC440" s="17">
        <v>0.45740842672681498</v>
      </c>
      <c r="AD440" s="17">
        <v>0.468099895959038</v>
      </c>
      <c r="AE440" s="17"/>
      <c r="AF440" s="17">
        <v>0.60535989250861399</v>
      </c>
      <c r="AG440" s="17">
        <v>0.45383418094772598</v>
      </c>
      <c r="AH440" s="17">
        <v>0.15289115016041799</v>
      </c>
      <c r="AI440" s="17">
        <v>0.23915625786889699</v>
      </c>
      <c r="AJ440" s="17">
        <v>0.47989544587834199</v>
      </c>
      <c r="AK440" s="17"/>
      <c r="AL440" s="17">
        <v>0.48880379327471501</v>
      </c>
      <c r="AM440" s="17">
        <v>0.187954040061376</v>
      </c>
      <c r="AN440" s="17">
        <v>0.43779795615461498</v>
      </c>
      <c r="AO440" s="17">
        <v>0.277944144296778</v>
      </c>
      <c r="AP440" s="17">
        <v>0.60483110485644098</v>
      </c>
      <c r="AQ440" s="17"/>
      <c r="AR440" s="17">
        <v>0.505366170587079</v>
      </c>
      <c r="AS440" s="17">
        <v>0.30223063183327797</v>
      </c>
      <c r="AT440" s="17">
        <v>0.24990420289113899</v>
      </c>
    </row>
    <row r="441" spans="2:46" x14ac:dyDescent="0.3">
      <c r="B441" t="s">
        <v>79</v>
      </c>
      <c r="C441" s="17">
        <v>0.10753304995143199</v>
      </c>
      <c r="D441" s="17">
        <v>7.3389696521048903E-2</v>
      </c>
      <c r="E441" s="17">
        <v>0.14125611100736499</v>
      </c>
      <c r="F441" s="17"/>
      <c r="G441" s="17">
        <v>0.18262875876352899</v>
      </c>
      <c r="H441" s="17">
        <v>0.110002063041491</v>
      </c>
      <c r="I441" s="17">
        <v>0.15839089792733399</v>
      </c>
      <c r="J441" s="17">
        <v>8.6258885926410803E-2</v>
      </c>
      <c r="K441" s="17">
        <v>5.92576834968754E-2</v>
      </c>
      <c r="L441" s="17">
        <v>6.3791739512882306E-2</v>
      </c>
      <c r="M441" s="17"/>
      <c r="N441" s="17">
        <v>6.1316332698903298E-2</v>
      </c>
      <c r="O441" s="17">
        <v>0.108857508059718</v>
      </c>
      <c r="P441" s="17">
        <v>0.12016505160859201</v>
      </c>
      <c r="Q441" s="17">
        <v>0.14615394024645401</v>
      </c>
      <c r="R441" s="17"/>
      <c r="S441" s="17">
        <v>0.13072167980063801</v>
      </c>
      <c r="T441" s="17">
        <v>0.100809163741021</v>
      </c>
      <c r="U441" s="17">
        <v>0.14773940338920699</v>
      </c>
      <c r="V441" s="17">
        <v>0.158271215866231</v>
      </c>
      <c r="W441" s="17">
        <v>6.7844919459905201E-2</v>
      </c>
      <c r="X441" s="17">
        <v>0.10897629856299999</v>
      </c>
      <c r="Y441" s="17">
        <v>0.10419093103165</v>
      </c>
      <c r="Z441" s="17">
        <v>3.9918370577488697E-2</v>
      </c>
      <c r="AA441" s="17">
        <v>8.30994545606457E-2</v>
      </c>
      <c r="AB441" s="17">
        <v>9.1299261826804104E-2</v>
      </c>
      <c r="AC441" s="17">
        <v>0.10643341623475</v>
      </c>
      <c r="AD441" s="17">
        <v>9.5690596138795894E-2</v>
      </c>
      <c r="AE441" s="17"/>
      <c r="AF441" s="17">
        <v>0.12643234912911999</v>
      </c>
      <c r="AG441" s="17">
        <v>6.5282712981547503E-2</v>
      </c>
      <c r="AH441" s="17">
        <v>7.0209373113238702E-2</v>
      </c>
      <c r="AI441" s="17">
        <v>7.1707913805065401E-2</v>
      </c>
      <c r="AJ441" s="17">
        <v>6.9243310426423399E-2</v>
      </c>
      <c r="AK441" s="17"/>
      <c r="AL441" s="17">
        <v>8.6091424268880001E-2</v>
      </c>
      <c r="AM441" s="17">
        <v>6.2847409545428903E-2</v>
      </c>
      <c r="AN441" s="17">
        <v>7.7447603680005597E-2</v>
      </c>
      <c r="AO441" s="17">
        <v>7.4619875929612903E-2</v>
      </c>
      <c r="AP441" s="17">
        <v>0.110649883638023</v>
      </c>
      <c r="AQ441" s="17"/>
      <c r="AR441" s="17">
        <v>0.124553876598332</v>
      </c>
      <c r="AS441" s="17">
        <v>5.3510686099167398E-2</v>
      </c>
      <c r="AT441" s="17">
        <v>7.1371827667242205E-2</v>
      </c>
    </row>
    <row r="442" spans="2:46" x14ac:dyDescent="0.3">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row>
    <row r="443" spans="2:46" x14ac:dyDescent="0.3">
      <c r="B443" s="6" t="s">
        <v>256</v>
      </c>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row>
    <row r="444" spans="2:46" x14ac:dyDescent="0.3">
      <c r="B444" s="24" t="s">
        <v>65</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row>
    <row r="445" spans="2:46" x14ac:dyDescent="0.3">
      <c r="B445" t="s">
        <v>140</v>
      </c>
      <c r="C445" s="17">
        <v>0.16345717127773099</v>
      </c>
      <c r="D445" s="17">
        <v>0.18305318601730899</v>
      </c>
      <c r="E445" s="17">
        <v>0.14269928448931199</v>
      </c>
      <c r="F445" s="17"/>
      <c r="G445" s="17">
        <v>0.183067036537435</v>
      </c>
      <c r="H445" s="17">
        <v>0.31673805153753598</v>
      </c>
      <c r="I445" s="17">
        <v>0.121623890212815</v>
      </c>
      <c r="J445" s="17">
        <v>8.4934802493910597E-2</v>
      </c>
      <c r="K445" s="17">
        <v>0.128347326127701</v>
      </c>
      <c r="L445" s="17">
        <v>0.14730405895967899</v>
      </c>
      <c r="M445" s="17"/>
      <c r="N445" s="17">
        <v>0.262288239409738</v>
      </c>
      <c r="O445" s="17">
        <v>0.14637986657669999</v>
      </c>
      <c r="P445" s="17">
        <v>0.14174742727812201</v>
      </c>
      <c r="Q445" s="17">
        <v>9.3813821779341694E-2</v>
      </c>
      <c r="R445" s="17"/>
      <c r="S445" s="17">
        <v>0.27893610466695401</v>
      </c>
      <c r="T445" s="17">
        <v>9.7102072673399903E-2</v>
      </c>
      <c r="U445" s="17">
        <v>0.17255914976895501</v>
      </c>
      <c r="V445" s="17">
        <v>0.192684236023488</v>
      </c>
      <c r="W445" s="17">
        <v>0.13473511374508601</v>
      </c>
      <c r="X445" s="17">
        <v>0.112000355207737</v>
      </c>
      <c r="Y445" s="17">
        <v>0.154197022991791</v>
      </c>
      <c r="Z445" s="17">
        <v>0.173858437512007</v>
      </c>
      <c r="AA445" s="17">
        <v>0.18292325183157301</v>
      </c>
      <c r="AB445" s="17">
        <v>0.134216130422042</v>
      </c>
      <c r="AC445" s="17">
        <v>0.14969212992511199</v>
      </c>
      <c r="AD445" s="17">
        <v>7.0189646453200596E-2</v>
      </c>
      <c r="AE445" s="17"/>
      <c r="AF445" s="17">
        <v>0.11048840948813</v>
      </c>
      <c r="AG445" s="17">
        <v>0.17190507268625599</v>
      </c>
      <c r="AH445" s="17">
        <v>5.6876062949401097E-2</v>
      </c>
      <c r="AI445" s="17">
        <v>0.31728385180896701</v>
      </c>
      <c r="AJ445" s="17">
        <v>0.21574797703458201</v>
      </c>
      <c r="AK445" s="17"/>
      <c r="AL445" s="17">
        <v>0.17193692052002599</v>
      </c>
      <c r="AM445" s="17">
        <v>5.7380299905181099E-2</v>
      </c>
      <c r="AN445" s="17">
        <v>0.22651538326048101</v>
      </c>
      <c r="AO445" s="17">
        <v>0.45309912834536498</v>
      </c>
      <c r="AP445" s="17">
        <v>9.2540896253645893E-2</v>
      </c>
      <c r="AQ445" s="17"/>
      <c r="AR445" s="17">
        <v>0.100115496759347</v>
      </c>
      <c r="AS445" s="17">
        <v>0.14007223530414001</v>
      </c>
      <c r="AT445" s="17">
        <v>0.40461319579159399</v>
      </c>
    </row>
    <row r="446" spans="2:46" x14ac:dyDescent="0.3">
      <c r="B446" t="s">
        <v>248</v>
      </c>
      <c r="C446" s="17">
        <v>0.32809162161282701</v>
      </c>
      <c r="D446" s="17">
        <v>0.37395601492860497</v>
      </c>
      <c r="E446" s="17">
        <v>0.28418965876331798</v>
      </c>
      <c r="F446" s="17"/>
      <c r="G446" s="17">
        <v>0.24252314855762699</v>
      </c>
      <c r="H446" s="17">
        <v>0.249545034517616</v>
      </c>
      <c r="I446" s="17">
        <v>0.29161864929887199</v>
      </c>
      <c r="J446" s="17">
        <v>0.36887462438943203</v>
      </c>
      <c r="K446" s="17">
        <v>0.42350771275842097</v>
      </c>
      <c r="L446" s="17">
        <v>0.38138930631671097</v>
      </c>
      <c r="M446" s="17"/>
      <c r="N446" s="17">
        <v>0.30843311172207</v>
      </c>
      <c r="O446" s="17">
        <v>0.32701417232087998</v>
      </c>
      <c r="P446" s="17">
        <v>0.357827424724874</v>
      </c>
      <c r="Q446" s="17">
        <v>0.32652153077415202</v>
      </c>
      <c r="R446" s="17"/>
      <c r="S446" s="17">
        <v>0.258129490296643</v>
      </c>
      <c r="T446" s="17">
        <v>0.34175746292768999</v>
      </c>
      <c r="U446" s="17">
        <v>0.33690741634379501</v>
      </c>
      <c r="V446" s="17">
        <v>0.348982717564289</v>
      </c>
      <c r="W446" s="17">
        <v>0.368921188040985</v>
      </c>
      <c r="X446" s="17">
        <v>0.40895401798546299</v>
      </c>
      <c r="Y446" s="17">
        <v>0.31650221613568602</v>
      </c>
      <c r="Z446" s="17">
        <v>0.33488112847186902</v>
      </c>
      <c r="AA446" s="17">
        <v>0.31132020603032201</v>
      </c>
      <c r="AB446" s="17">
        <v>0.31931536540872002</v>
      </c>
      <c r="AC446" s="17">
        <v>0.30133761297780298</v>
      </c>
      <c r="AD446" s="17">
        <v>0.32618341781820798</v>
      </c>
      <c r="AE446" s="17"/>
      <c r="AF446" s="17">
        <v>0.139547164439107</v>
      </c>
      <c r="AG446" s="17">
        <v>0.29462402965047102</v>
      </c>
      <c r="AH446" s="17">
        <v>0.71396270017410302</v>
      </c>
      <c r="AI446" s="17">
        <v>0.37910916461900801</v>
      </c>
      <c r="AJ446" s="17">
        <v>0.209380054298728</v>
      </c>
      <c r="AK446" s="17"/>
      <c r="AL446" s="17">
        <v>0.20241504086773399</v>
      </c>
      <c r="AM446" s="17">
        <v>0.67978977847045097</v>
      </c>
      <c r="AN446" s="17">
        <v>0.26903973560925698</v>
      </c>
      <c r="AO446" s="17">
        <v>0.22501418753802499</v>
      </c>
      <c r="AP446" s="17">
        <v>0.157720683275969</v>
      </c>
      <c r="AQ446" s="17"/>
      <c r="AR446" s="17">
        <v>0.23629385581111101</v>
      </c>
      <c r="AS446" s="17">
        <v>0.49530982279207503</v>
      </c>
      <c r="AT446" s="17">
        <v>0.31130470229760598</v>
      </c>
    </row>
    <row r="447" spans="2:46" x14ac:dyDescent="0.3">
      <c r="B447" t="s">
        <v>232</v>
      </c>
      <c r="C447" s="17">
        <v>0.38402635877739</v>
      </c>
      <c r="D447" s="17">
        <v>0.36004684991209401</v>
      </c>
      <c r="E447" s="17">
        <v>0.40773431659308002</v>
      </c>
      <c r="F447" s="17"/>
      <c r="G447" s="17">
        <v>0.36229954910099399</v>
      </c>
      <c r="H447" s="17">
        <v>0.31080937347648702</v>
      </c>
      <c r="I447" s="17">
        <v>0.42160263153873201</v>
      </c>
      <c r="J447" s="17">
        <v>0.457471582312523</v>
      </c>
      <c r="K447" s="17">
        <v>0.37036772345666302</v>
      </c>
      <c r="L447" s="17">
        <v>0.37687341336079599</v>
      </c>
      <c r="M447" s="17"/>
      <c r="N447" s="17">
        <v>0.35500195373821303</v>
      </c>
      <c r="O447" s="17">
        <v>0.38044272297342402</v>
      </c>
      <c r="P447" s="17">
        <v>0.36415595090525299</v>
      </c>
      <c r="Q447" s="17">
        <v>0.43891693427890199</v>
      </c>
      <c r="R447" s="17"/>
      <c r="S447" s="17">
        <v>0.297285589991309</v>
      </c>
      <c r="T447" s="17">
        <v>0.41010000354209097</v>
      </c>
      <c r="U447" s="17">
        <v>0.293995528960041</v>
      </c>
      <c r="V447" s="17">
        <v>0.32164748486593803</v>
      </c>
      <c r="W447" s="17">
        <v>0.41458236808005799</v>
      </c>
      <c r="X447" s="17">
        <v>0.36474438312526802</v>
      </c>
      <c r="Y447" s="17">
        <v>0.413786007462282</v>
      </c>
      <c r="Z447" s="17">
        <v>0.45167944496977303</v>
      </c>
      <c r="AA447" s="17">
        <v>0.41559899996565802</v>
      </c>
      <c r="AB447" s="17">
        <v>0.43210828971815501</v>
      </c>
      <c r="AC447" s="17">
        <v>0.46802413083633798</v>
      </c>
      <c r="AD447" s="17">
        <v>0.52159325812726498</v>
      </c>
      <c r="AE447" s="17"/>
      <c r="AF447" s="17">
        <v>0.61442138783534195</v>
      </c>
      <c r="AG447" s="17">
        <v>0.44487579164187702</v>
      </c>
      <c r="AH447" s="17">
        <v>0.158590656864082</v>
      </c>
      <c r="AI447" s="17">
        <v>0.20817406132221999</v>
      </c>
      <c r="AJ447" s="17">
        <v>0.47179204447787498</v>
      </c>
      <c r="AK447" s="17"/>
      <c r="AL447" s="17">
        <v>0.48372637130865598</v>
      </c>
      <c r="AM447" s="17">
        <v>0.19369261323679399</v>
      </c>
      <c r="AN447" s="17">
        <v>0.42571183265482998</v>
      </c>
      <c r="AO447" s="17">
        <v>0.235384204292449</v>
      </c>
      <c r="AP447" s="17">
        <v>0.64492335946277102</v>
      </c>
      <c r="AQ447" s="17"/>
      <c r="AR447" s="17">
        <v>0.51878294287264304</v>
      </c>
      <c r="AS447" s="17">
        <v>0.290569265832122</v>
      </c>
      <c r="AT447" s="17">
        <v>0.19933818865613001</v>
      </c>
    </row>
    <row r="448" spans="2:46" x14ac:dyDescent="0.3">
      <c r="B448" t="s">
        <v>79</v>
      </c>
      <c r="C448" s="17">
        <v>0.124424848332052</v>
      </c>
      <c r="D448" s="17">
        <v>8.2943949141992004E-2</v>
      </c>
      <c r="E448" s="17">
        <v>0.16537674015428999</v>
      </c>
      <c r="F448" s="17"/>
      <c r="G448" s="17">
        <v>0.21211026580394399</v>
      </c>
      <c r="H448" s="17">
        <v>0.122907540468361</v>
      </c>
      <c r="I448" s="17">
        <v>0.165154828949581</v>
      </c>
      <c r="J448" s="17">
        <v>8.8718990804134104E-2</v>
      </c>
      <c r="K448" s="17">
        <v>7.7777237657215503E-2</v>
      </c>
      <c r="L448" s="17">
        <v>9.4433221362813596E-2</v>
      </c>
      <c r="M448" s="17"/>
      <c r="N448" s="17">
        <v>7.4276695129979697E-2</v>
      </c>
      <c r="O448" s="17">
        <v>0.14616323812899701</v>
      </c>
      <c r="P448" s="17">
        <v>0.136269197091751</v>
      </c>
      <c r="Q448" s="17">
        <v>0.14074771316760501</v>
      </c>
      <c r="R448" s="17"/>
      <c r="S448" s="17">
        <v>0.16564881504509399</v>
      </c>
      <c r="T448" s="17">
        <v>0.15104046085681899</v>
      </c>
      <c r="U448" s="17">
        <v>0.19653790492720899</v>
      </c>
      <c r="V448" s="17">
        <v>0.136685561546285</v>
      </c>
      <c r="W448" s="17">
        <v>8.1761330133870894E-2</v>
      </c>
      <c r="X448" s="17">
        <v>0.11430124368153299</v>
      </c>
      <c r="Y448" s="17">
        <v>0.115514753410242</v>
      </c>
      <c r="Z448" s="17">
        <v>3.9580989046350698E-2</v>
      </c>
      <c r="AA448" s="17">
        <v>9.01575421724468E-2</v>
      </c>
      <c r="AB448" s="17">
        <v>0.11436021445108401</v>
      </c>
      <c r="AC448" s="17">
        <v>8.0946126260747597E-2</v>
      </c>
      <c r="AD448" s="17">
        <v>8.2033677601326002E-2</v>
      </c>
      <c r="AE448" s="17"/>
      <c r="AF448" s="17">
        <v>0.135543038237421</v>
      </c>
      <c r="AG448" s="17">
        <v>8.85951060213966E-2</v>
      </c>
      <c r="AH448" s="17">
        <v>7.05705800124133E-2</v>
      </c>
      <c r="AI448" s="17">
        <v>9.5432922249804902E-2</v>
      </c>
      <c r="AJ448" s="17">
        <v>0.10307992418881499</v>
      </c>
      <c r="AK448" s="17"/>
      <c r="AL448" s="17">
        <v>0.14192166730358399</v>
      </c>
      <c r="AM448" s="17">
        <v>6.9137308387573995E-2</v>
      </c>
      <c r="AN448" s="17">
        <v>7.8733048475432402E-2</v>
      </c>
      <c r="AO448" s="17">
        <v>8.6502479824160705E-2</v>
      </c>
      <c r="AP448" s="17">
        <v>0.10481506100761399</v>
      </c>
      <c r="AQ448" s="17"/>
      <c r="AR448" s="17">
        <v>0.14480770455689901</v>
      </c>
      <c r="AS448" s="17">
        <v>7.4048676071663294E-2</v>
      </c>
      <c r="AT448" s="17">
        <v>8.4743913254669706E-2</v>
      </c>
    </row>
    <row r="449" spans="2:46" x14ac:dyDescent="0.3">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row>
    <row r="450" spans="2:46" x14ac:dyDescent="0.3">
      <c r="B450" s="6" t="s">
        <v>257</v>
      </c>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row>
    <row r="451" spans="2:46" x14ac:dyDescent="0.3">
      <c r="B451" s="24" t="s">
        <v>65</v>
      </c>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row>
    <row r="452" spans="2:46" x14ac:dyDescent="0.3">
      <c r="B452" t="s">
        <v>140</v>
      </c>
      <c r="C452" s="17">
        <v>0.17992021658402599</v>
      </c>
      <c r="D452" s="17">
        <v>0.20129616705156</v>
      </c>
      <c r="E452" s="17">
        <v>0.15953878482848399</v>
      </c>
      <c r="F452" s="17"/>
      <c r="G452" s="17">
        <v>0.20394323557775801</v>
      </c>
      <c r="H452" s="17">
        <v>0.26176282690292801</v>
      </c>
      <c r="I452" s="17">
        <v>0.15441075440709301</v>
      </c>
      <c r="J452" s="17">
        <v>9.7904651383749694E-2</v>
      </c>
      <c r="K452" s="17">
        <v>0.15665942245178499</v>
      </c>
      <c r="L452" s="17">
        <v>0.20047761326952099</v>
      </c>
      <c r="M452" s="17"/>
      <c r="N452" s="17">
        <v>0.24075645398945</v>
      </c>
      <c r="O452" s="17">
        <v>0.167457791443132</v>
      </c>
      <c r="P452" s="17">
        <v>0.15778743926188099</v>
      </c>
      <c r="Q452" s="17">
        <v>0.14700233947472999</v>
      </c>
      <c r="R452" s="17"/>
      <c r="S452" s="17">
        <v>0.30552829758412298</v>
      </c>
      <c r="T452" s="17">
        <v>0.117467379337841</v>
      </c>
      <c r="U452" s="17">
        <v>0.232063925005288</v>
      </c>
      <c r="V452" s="17">
        <v>0.18507481182621199</v>
      </c>
      <c r="W452" s="17">
        <v>0.11291158633850799</v>
      </c>
      <c r="X452" s="17">
        <v>0.17006417591356701</v>
      </c>
      <c r="Y452" s="17">
        <v>0.17217780382706299</v>
      </c>
      <c r="Z452" s="17">
        <v>0.17971512560722999</v>
      </c>
      <c r="AA452" s="17">
        <v>0.16393026479752701</v>
      </c>
      <c r="AB452" s="17">
        <v>0.15087837034982099</v>
      </c>
      <c r="AC452" s="17">
        <v>0.15476054781107201</v>
      </c>
      <c r="AD452" s="17">
        <v>0.102910742966396</v>
      </c>
      <c r="AE452" s="17"/>
      <c r="AF452" s="17">
        <v>0.100926264548787</v>
      </c>
      <c r="AG452" s="17">
        <v>0.18417361079392899</v>
      </c>
      <c r="AH452" s="17">
        <v>7.6964138663665499E-2</v>
      </c>
      <c r="AI452" s="17">
        <v>0.38663633783732199</v>
      </c>
      <c r="AJ452" s="17">
        <v>0.15501670592882399</v>
      </c>
      <c r="AK452" s="17"/>
      <c r="AL452" s="17">
        <v>0.124310032687653</v>
      </c>
      <c r="AM452" s="17">
        <v>7.8271748129178698E-2</v>
      </c>
      <c r="AN452" s="17">
        <v>0.22927439874191499</v>
      </c>
      <c r="AO452" s="17">
        <v>0.53818447997093299</v>
      </c>
      <c r="AP452" s="17">
        <v>7.4927468852183501E-2</v>
      </c>
      <c r="AQ452" s="17"/>
      <c r="AR452" s="17">
        <v>9.9867892564048502E-2</v>
      </c>
      <c r="AS452" s="17">
        <v>0.137802555366311</v>
      </c>
      <c r="AT452" s="17">
        <v>0.50850590496458403</v>
      </c>
    </row>
    <row r="453" spans="2:46" x14ac:dyDescent="0.3">
      <c r="B453" t="s">
        <v>248</v>
      </c>
      <c r="C453" s="17">
        <v>0.200292538328362</v>
      </c>
      <c r="D453" s="17">
        <v>0.24062636367852999</v>
      </c>
      <c r="E453" s="17">
        <v>0.16034936686988499</v>
      </c>
      <c r="F453" s="17"/>
      <c r="G453" s="17">
        <v>0.181891265225119</v>
      </c>
      <c r="H453" s="17">
        <v>0.25691540369482002</v>
      </c>
      <c r="I453" s="17">
        <v>0.19637618031826201</v>
      </c>
      <c r="J453" s="17">
        <v>0.207111383503643</v>
      </c>
      <c r="K453" s="17">
        <v>0.21320200811050199</v>
      </c>
      <c r="L453" s="17">
        <v>0.155482349904012</v>
      </c>
      <c r="M453" s="17"/>
      <c r="N453" s="17">
        <v>0.21438008711665599</v>
      </c>
      <c r="O453" s="17">
        <v>0.15384758863745601</v>
      </c>
      <c r="P453" s="17">
        <v>0.254518821387268</v>
      </c>
      <c r="Q453" s="17">
        <v>0.18639725586861</v>
      </c>
      <c r="R453" s="17"/>
      <c r="S453" s="17">
        <v>0.19399847285217001</v>
      </c>
      <c r="T453" s="17">
        <v>0.191874477810934</v>
      </c>
      <c r="U453" s="17">
        <v>0.186858911211782</v>
      </c>
      <c r="V453" s="17">
        <v>0.21850116444356199</v>
      </c>
      <c r="W453" s="17">
        <v>0.24015365473109901</v>
      </c>
      <c r="X453" s="17">
        <v>0.25546694920506302</v>
      </c>
      <c r="Y453" s="17">
        <v>0.20962404899884499</v>
      </c>
      <c r="Z453" s="17">
        <v>0.16755511554243599</v>
      </c>
      <c r="AA453" s="17">
        <v>0.22041790051202301</v>
      </c>
      <c r="AB453" s="17">
        <v>0.156412740455179</v>
      </c>
      <c r="AC453" s="17">
        <v>0.15836158158713701</v>
      </c>
      <c r="AD453" s="17">
        <v>0.13491442785205501</v>
      </c>
      <c r="AE453" s="17"/>
      <c r="AF453" s="17">
        <v>7.7095525255656994E-2</v>
      </c>
      <c r="AG453" s="17">
        <v>0.15996874345803</v>
      </c>
      <c r="AH453" s="17">
        <v>0.58518822176493701</v>
      </c>
      <c r="AI453" s="17">
        <v>0.214612151552216</v>
      </c>
      <c r="AJ453" s="17">
        <v>0.118654220184145</v>
      </c>
      <c r="AK453" s="17"/>
      <c r="AL453" s="17">
        <v>0.111989682010414</v>
      </c>
      <c r="AM453" s="17">
        <v>0.51938545295562299</v>
      </c>
      <c r="AN453" s="17">
        <v>0.14206636523104901</v>
      </c>
      <c r="AO453" s="17">
        <v>0.120732330870725</v>
      </c>
      <c r="AP453" s="17">
        <v>8.7651574010654404E-2</v>
      </c>
      <c r="AQ453" s="17"/>
      <c r="AR453" s="17">
        <v>0.13895627517298501</v>
      </c>
      <c r="AS453" s="17">
        <v>0.333741828672178</v>
      </c>
      <c r="AT453" s="17">
        <v>0.15703835050849099</v>
      </c>
    </row>
    <row r="454" spans="2:46" x14ac:dyDescent="0.3">
      <c r="B454" t="s">
        <v>232</v>
      </c>
      <c r="C454" s="17">
        <v>0.50196591482082198</v>
      </c>
      <c r="D454" s="17">
        <v>0.47576404029556801</v>
      </c>
      <c r="E454" s="17">
        <v>0.52720198466754797</v>
      </c>
      <c r="F454" s="17"/>
      <c r="G454" s="17">
        <v>0.45342564774123301</v>
      </c>
      <c r="H454" s="17">
        <v>0.38467270453792302</v>
      </c>
      <c r="I454" s="17">
        <v>0.50815754682145897</v>
      </c>
      <c r="J454" s="17">
        <v>0.60488417633843194</v>
      </c>
      <c r="K454" s="17">
        <v>0.52560747419203302</v>
      </c>
      <c r="L454" s="17">
        <v>0.52506362596101996</v>
      </c>
      <c r="M454" s="17"/>
      <c r="N454" s="17">
        <v>0.48625166469936099</v>
      </c>
      <c r="O454" s="17">
        <v>0.54491486541249801</v>
      </c>
      <c r="P454" s="17">
        <v>0.45679910407326901</v>
      </c>
      <c r="Q454" s="17">
        <v>0.51396955314679704</v>
      </c>
      <c r="R454" s="17"/>
      <c r="S454" s="17">
        <v>0.38076102576749199</v>
      </c>
      <c r="T454" s="17">
        <v>0.55853603961952003</v>
      </c>
      <c r="U454" s="17">
        <v>0.40508349384258702</v>
      </c>
      <c r="V454" s="17">
        <v>0.46107085971837303</v>
      </c>
      <c r="W454" s="17">
        <v>0.54709272658793895</v>
      </c>
      <c r="X454" s="17">
        <v>0.454906070472887</v>
      </c>
      <c r="Y454" s="17">
        <v>0.53586631806377305</v>
      </c>
      <c r="Z454" s="17">
        <v>0.578402862951227</v>
      </c>
      <c r="AA454" s="17">
        <v>0.50455416011146104</v>
      </c>
      <c r="AB454" s="17">
        <v>0.586429955269828</v>
      </c>
      <c r="AC454" s="17">
        <v>0.58140361072194802</v>
      </c>
      <c r="AD454" s="17">
        <v>0.65384372808387203</v>
      </c>
      <c r="AE454" s="17"/>
      <c r="AF454" s="17">
        <v>0.71360010751334602</v>
      </c>
      <c r="AG454" s="17">
        <v>0.584948891936513</v>
      </c>
      <c r="AH454" s="17">
        <v>0.22827087595510001</v>
      </c>
      <c r="AI454" s="17">
        <v>0.30261843898767898</v>
      </c>
      <c r="AJ454" s="17">
        <v>0.63595913551041705</v>
      </c>
      <c r="AK454" s="17"/>
      <c r="AL454" s="17">
        <v>0.67022582139415599</v>
      </c>
      <c r="AM454" s="17">
        <v>0.30092707951090097</v>
      </c>
      <c r="AN454" s="17">
        <v>0.55213615379971004</v>
      </c>
      <c r="AO454" s="17">
        <v>0.27174306706662998</v>
      </c>
      <c r="AP454" s="17">
        <v>0.72957787107471195</v>
      </c>
      <c r="AQ454" s="17"/>
      <c r="AR454" s="17">
        <v>0.62753152067599705</v>
      </c>
      <c r="AS454" s="17">
        <v>0.44696806875663098</v>
      </c>
      <c r="AT454" s="17">
        <v>0.25512159609598001</v>
      </c>
    </row>
    <row r="455" spans="2:46" x14ac:dyDescent="0.3">
      <c r="B455" t="s">
        <v>79</v>
      </c>
      <c r="C455" s="17">
        <v>0.11782133026678999</v>
      </c>
      <c r="D455" s="17">
        <v>8.2313428974342406E-2</v>
      </c>
      <c r="E455" s="17">
        <v>0.15290986363408199</v>
      </c>
      <c r="F455" s="17"/>
      <c r="G455" s="17">
        <v>0.16073985145589001</v>
      </c>
      <c r="H455" s="17">
        <v>9.6649064864327894E-2</v>
      </c>
      <c r="I455" s="17">
        <v>0.14105551845318701</v>
      </c>
      <c r="J455" s="17">
        <v>9.0099788774175293E-2</v>
      </c>
      <c r="K455" s="17">
        <v>0.104531095245679</v>
      </c>
      <c r="L455" s="17">
        <v>0.118976410865447</v>
      </c>
      <c r="M455" s="17"/>
      <c r="N455" s="17">
        <v>5.8611794194533898E-2</v>
      </c>
      <c r="O455" s="17">
        <v>0.13377975450691401</v>
      </c>
      <c r="P455" s="17">
        <v>0.13089463527758299</v>
      </c>
      <c r="Q455" s="17">
        <v>0.152630851509863</v>
      </c>
      <c r="R455" s="17"/>
      <c r="S455" s="17">
        <v>0.119712203796215</v>
      </c>
      <c r="T455" s="17">
        <v>0.13212210323170501</v>
      </c>
      <c r="U455" s="17">
        <v>0.17599366994034299</v>
      </c>
      <c r="V455" s="17">
        <v>0.13535316401185299</v>
      </c>
      <c r="W455" s="17">
        <v>9.9842032342454395E-2</v>
      </c>
      <c r="X455" s="17">
        <v>0.11956280440848301</v>
      </c>
      <c r="Y455" s="17">
        <v>8.2331829110318305E-2</v>
      </c>
      <c r="Z455" s="17">
        <v>7.4326895899107501E-2</v>
      </c>
      <c r="AA455" s="17">
        <v>0.111097674578989</v>
      </c>
      <c r="AB455" s="17">
        <v>0.106278933925172</v>
      </c>
      <c r="AC455" s="17">
        <v>0.105474259879843</v>
      </c>
      <c r="AD455" s="17">
        <v>0.108331101097677</v>
      </c>
      <c r="AE455" s="17"/>
      <c r="AF455" s="17">
        <v>0.10837810268221</v>
      </c>
      <c r="AG455" s="17">
        <v>7.0908753811526906E-2</v>
      </c>
      <c r="AH455" s="17">
        <v>0.10957676361629801</v>
      </c>
      <c r="AI455" s="17">
        <v>9.6133071622783006E-2</v>
      </c>
      <c r="AJ455" s="17">
        <v>9.0369938376614597E-2</v>
      </c>
      <c r="AK455" s="17"/>
      <c r="AL455" s="17">
        <v>9.3474463907776806E-2</v>
      </c>
      <c r="AM455" s="17">
        <v>0.101415719404297</v>
      </c>
      <c r="AN455" s="17">
        <v>7.65230822273264E-2</v>
      </c>
      <c r="AO455" s="17">
        <v>6.9340122091711406E-2</v>
      </c>
      <c r="AP455" s="17">
        <v>0.10784308606244999</v>
      </c>
      <c r="AQ455" s="17"/>
      <c r="AR455" s="17">
        <v>0.13364431158696899</v>
      </c>
      <c r="AS455" s="17">
        <v>8.1487547204880106E-2</v>
      </c>
      <c r="AT455" s="17">
        <v>7.9334148430944898E-2</v>
      </c>
    </row>
    <row r="456" spans="2:46" x14ac:dyDescent="0.3">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row>
    <row r="457" spans="2:46" x14ac:dyDescent="0.3">
      <c r="B457" s="6" t="s">
        <v>258</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row>
    <row r="458" spans="2:46" x14ac:dyDescent="0.3">
      <c r="B458" s="24" t="s">
        <v>65</v>
      </c>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row>
    <row r="459" spans="2:46" x14ac:dyDescent="0.3">
      <c r="B459" t="s">
        <v>140</v>
      </c>
      <c r="C459" s="17">
        <v>0.15194881035925001</v>
      </c>
      <c r="D459" s="17">
        <v>0.16688825690759301</v>
      </c>
      <c r="E459" s="17">
        <v>0.137781940374363</v>
      </c>
      <c r="F459" s="17"/>
      <c r="G459" s="17">
        <v>0.19633891020771299</v>
      </c>
      <c r="H459" s="17">
        <v>0.29969057960124501</v>
      </c>
      <c r="I459" s="17">
        <v>0.100838744522499</v>
      </c>
      <c r="J459" s="17">
        <v>7.0864014196156594E-2</v>
      </c>
      <c r="K459" s="17">
        <v>0.115375052053013</v>
      </c>
      <c r="L459" s="17">
        <v>0.134425070333348</v>
      </c>
      <c r="M459" s="17"/>
      <c r="N459" s="17">
        <v>0.24587122991131</v>
      </c>
      <c r="O459" s="17">
        <v>0.119716216505005</v>
      </c>
      <c r="P459" s="17">
        <v>0.12327661817881599</v>
      </c>
      <c r="Q459" s="17">
        <v>0.109303217858484</v>
      </c>
      <c r="R459" s="17"/>
      <c r="S459" s="17">
        <v>0.25594948948336399</v>
      </c>
      <c r="T459" s="17">
        <v>0.105806624957232</v>
      </c>
      <c r="U459" s="17">
        <v>0.17415411475516901</v>
      </c>
      <c r="V459" s="17">
        <v>0.14676962660505599</v>
      </c>
      <c r="W459" s="17">
        <v>0.15313169081660999</v>
      </c>
      <c r="X459" s="17">
        <v>0.117143971074503</v>
      </c>
      <c r="Y459" s="17">
        <v>0.129332301016439</v>
      </c>
      <c r="Z459" s="17">
        <v>9.63101738107109E-2</v>
      </c>
      <c r="AA459" s="17">
        <v>0.159850773294066</v>
      </c>
      <c r="AB459" s="17">
        <v>0.12606119523915499</v>
      </c>
      <c r="AC459" s="17">
        <v>0.170503169564094</v>
      </c>
      <c r="AD459" s="17">
        <v>7.4788144283805494E-2</v>
      </c>
      <c r="AE459" s="17"/>
      <c r="AF459" s="17">
        <v>8.8537146726434202E-2</v>
      </c>
      <c r="AG459" s="17">
        <v>0.16823243156865</v>
      </c>
      <c r="AH459" s="17">
        <v>6.9081149858010907E-2</v>
      </c>
      <c r="AI459" s="17">
        <v>0.28259600406225899</v>
      </c>
      <c r="AJ459" s="17">
        <v>0.203505032313583</v>
      </c>
      <c r="AK459" s="17"/>
      <c r="AL459" s="17">
        <v>0.145546924714653</v>
      </c>
      <c r="AM459" s="17">
        <v>7.7907684684810297E-2</v>
      </c>
      <c r="AN459" s="17">
        <v>0.22247375244228901</v>
      </c>
      <c r="AO459" s="17">
        <v>0.34874520156281502</v>
      </c>
      <c r="AP459" s="17">
        <v>7.6466264205973605E-2</v>
      </c>
      <c r="AQ459" s="17"/>
      <c r="AR459" s="17">
        <v>9.9105758049636894E-2</v>
      </c>
      <c r="AS459" s="17">
        <v>0.13741416087313801</v>
      </c>
      <c r="AT459" s="17">
        <v>0.33908280253144002</v>
      </c>
    </row>
    <row r="460" spans="2:46" x14ac:dyDescent="0.3">
      <c r="B460" t="s">
        <v>248</v>
      </c>
      <c r="C460" s="17">
        <v>0.30930417870291799</v>
      </c>
      <c r="D460" s="17">
        <v>0.36343538874919501</v>
      </c>
      <c r="E460" s="17">
        <v>0.25618448474322397</v>
      </c>
      <c r="F460" s="17"/>
      <c r="G460" s="17">
        <v>0.28149110443855502</v>
      </c>
      <c r="H460" s="17">
        <v>0.318489780198145</v>
      </c>
      <c r="I460" s="17">
        <v>0.33500163053958398</v>
      </c>
      <c r="J460" s="17">
        <v>0.31918314344081</v>
      </c>
      <c r="K460" s="17">
        <v>0.32789973024387298</v>
      </c>
      <c r="L460" s="17">
        <v>0.27887902253442798</v>
      </c>
      <c r="M460" s="17"/>
      <c r="N460" s="17">
        <v>0.29174087234690299</v>
      </c>
      <c r="O460" s="17">
        <v>0.26093521327232699</v>
      </c>
      <c r="P460" s="17">
        <v>0.38295782214104401</v>
      </c>
      <c r="Q460" s="17">
        <v>0.31364478560112402</v>
      </c>
      <c r="R460" s="17"/>
      <c r="S460" s="17">
        <v>0.27187468845719198</v>
      </c>
      <c r="T460" s="17">
        <v>0.324136862944715</v>
      </c>
      <c r="U460" s="17">
        <v>0.33847445000621501</v>
      </c>
      <c r="V460" s="17">
        <v>0.29071250907838603</v>
      </c>
      <c r="W460" s="17">
        <v>0.35592971148704899</v>
      </c>
      <c r="X460" s="17">
        <v>0.33363573750707998</v>
      </c>
      <c r="Y460" s="17">
        <v>0.29386983537754902</v>
      </c>
      <c r="Z460" s="17">
        <v>0.351559860534989</v>
      </c>
      <c r="AA460" s="17">
        <v>0.31692418473286699</v>
      </c>
      <c r="AB460" s="17">
        <v>0.28725353838724099</v>
      </c>
      <c r="AC460" s="17">
        <v>0.26607190819651999</v>
      </c>
      <c r="AD460" s="17">
        <v>0.31183765788728801</v>
      </c>
      <c r="AE460" s="17"/>
      <c r="AF460" s="17">
        <v>0.17113345590338699</v>
      </c>
      <c r="AG460" s="17">
        <v>0.30906736492805198</v>
      </c>
      <c r="AH460" s="17">
        <v>0.64631294993629096</v>
      </c>
      <c r="AI460" s="17">
        <v>0.30864950275131398</v>
      </c>
      <c r="AJ460" s="17">
        <v>0.183354105912447</v>
      </c>
      <c r="AK460" s="17"/>
      <c r="AL460" s="17">
        <v>0.26215540866717901</v>
      </c>
      <c r="AM460" s="17">
        <v>0.59016571978689303</v>
      </c>
      <c r="AN460" s="17">
        <v>0.28605661923589398</v>
      </c>
      <c r="AO460" s="17">
        <v>0.24367997109817399</v>
      </c>
      <c r="AP460" s="17">
        <v>0.14004039913142499</v>
      </c>
      <c r="AQ460" s="17"/>
      <c r="AR460" s="17">
        <v>0.26859594535515802</v>
      </c>
      <c r="AS460" s="17">
        <v>0.42780331201143901</v>
      </c>
      <c r="AT460" s="17">
        <v>0.27893476622061603</v>
      </c>
    </row>
    <row r="461" spans="2:46" x14ac:dyDescent="0.3">
      <c r="B461" t="s">
        <v>232</v>
      </c>
      <c r="C461" s="17">
        <v>0.42701933728590202</v>
      </c>
      <c r="D461" s="17">
        <v>0.395316233628831</v>
      </c>
      <c r="E461" s="17">
        <v>0.45741595971877202</v>
      </c>
      <c r="F461" s="17"/>
      <c r="G461" s="17">
        <v>0.32903695844938602</v>
      </c>
      <c r="H461" s="17">
        <v>0.28106627246962801</v>
      </c>
      <c r="I461" s="17">
        <v>0.40618500117682699</v>
      </c>
      <c r="J461" s="17">
        <v>0.50083931253715097</v>
      </c>
      <c r="K461" s="17">
        <v>0.48356721804458302</v>
      </c>
      <c r="L461" s="17">
        <v>0.52991492194503897</v>
      </c>
      <c r="M461" s="17"/>
      <c r="N461" s="17">
        <v>0.39325751383593799</v>
      </c>
      <c r="O461" s="17">
        <v>0.49291358633739102</v>
      </c>
      <c r="P461" s="17">
        <v>0.37812780994562101</v>
      </c>
      <c r="Q461" s="17">
        <v>0.43914223759615101</v>
      </c>
      <c r="R461" s="17"/>
      <c r="S461" s="17">
        <v>0.33785856745982201</v>
      </c>
      <c r="T461" s="17">
        <v>0.465364969388538</v>
      </c>
      <c r="U461" s="17">
        <v>0.34017153355475099</v>
      </c>
      <c r="V461" s="17">
        <v>0.413674443330181</v>
      </c>
      <c r="W461" s="17">
        <v>0.405309370853774</v>
      </c>
      <c r="X461" s="17">
        <v>0.43792717785632701</v>
      </c>
      <c r="Y461" s="17">
        <v>0.46524381236776902</v>
      </c>
      <c r="Z461" s="17">
        <v>0.51158974511187305</v>
      </c>
      <c r="AA461" s="17">
        <v>0.41868310346040799</v>
      </c>
      <c r="AB461" s="17">
        <v>0.47697435604151101</v>
      </c>
      <c r="AC461" s="17">
        <v>0.48103027512829999</v>
      </c>
      <c r="AD461" s="17">
        <v>0.54440508277658795</v>
      </c>
      <c r="AE461" s="17"/>
      <c r="AF461" s="17">
        <v>0.60117118667993497</v>
      </c>
      <c r="AG461" s="17">
        <v>0.44624782493301801</v>
      </c>
      <c r="AH461" s="17">
        <v>0.227186199714114</v>
      </c>
      <c r="AI461" s="17">
        <v>0.346884412801308</v>
      </c>
      <c r="AJ461" s="17">
        <v>0.52675536042044402</v>
      </c>
      <c r="AK461" s="17"/>
      <c r="AL461" s="17">
        <v>0.49262804478466998</v>
      </c>
      <c r="AM461" s="17">
        <v>0.27724062617871997</v>
      </c>
      <c r="AN461" s="17">
        <v>0.41256453782557001</v>
      </c>
      <c r="AO461" s="17">
        <v>0.33930417477597402</v>
      </c>
      <c r="AP461" s="17">
        <v>0.64408018869459904</v>
      </c>
      <c r="AQ461" s="17"/>
      <c r="AR461" s="17">
        <v>0.49606522034669598</v>
      </c>
      <c r="AS461" s="17">
        <v>0.38200393373189101</v>
      </c>
      <c r="AT461" s="17">
        <v>0.31683162214789101</v>
      </c>
    </row>
    <row r="462" spans="2:46" x14ac:dyDescent="0.3">
      <c r="B462" t="s">
        <v>79</v>
      </c>
      <c r="C462" s="17">
        <v>0.111727673651929</v>
      </c>
      <c r="D462" s="17">
        <v>7.4360120714381195E-2</v>
      </c>
      <c r="E462" s="17">
        <v>0.148617615163641</v>
      </c>
      <c r="F462" s="17"/>
      <c r="G462" s="17">
        <v>0.193133026904346</v>
      </c>
      <c r="H462" s="17">
        <v>0.10075336773098301</v>
      </c>
      <c r="I462" s="17">
        <v>0.15797462376109001</v>
      </c>
      <c r="J462" s="17">
        <v>0.109113529825883</v>
      </c>
      <c r="K462" s="17">
        <v>7.3157999658531495E-2</v>
      </c>
      <c r="L462" s="17">
        <v>5.6780985187185197E-2</v>
      </c>
      <c r="M462" s="17"/>
      <c r="N462" s="17">
        <v>6.9130383905848594E-2</v>
      </c>
      <c r="O462" s="17">
        <v>0.12643498388527699</v>
      </c>
      <c r="P462" s="17">
        <v>0.115637749734519</v>
      </c>
      <c r="Q462" s="17">
        <v>0.13790975894424101</v>
      </c>
      <c r="R462" s="17"/>
      <c r="S462" s="17">
        <v>0.13431725459962199</v>
      </c>
      <c r="T462" s="17">
        <v>0.104691542709516</v>
      </c>
      <c r="U462" s="17">
        <v>0.14719990168386499</v>
      </c>
      <c r="V462" s="17">
        <v>0.14884342098637801</v>
      </c>
      <c r="W462" s="17">
        <v>8.5629226842567394E-2</v>
      </c>
      <c r="X462" s="17">
        <v>0.111293113562089</v>
      </c>
      <c r="Y462" s="17">
        <v>0.111554051238244</v>
      </c>
      <c r="Z462" s="17">
        <v>4.0540220542426501E-2</v>
      </c>
      <c r="AA462" s="17">
        <v>0.104541938512659</v>
      </c>
      <c r="AB462" s="17">
        <v>0.109710910332093</v>
      </c>
      <c r="AC462" s="17">
        <v>8.2394647111087002E-2</v>
      </c>
      <c r="AD462" s="17">
        <v>6.8969115052318702E-2</v>
      </c>
      <c r="AE462" s="17"/>
      <c r="AF462" s="17">
        <v>0.13915821069024301</v>
      </c>
      <c r="AG462" s="17">
        <v>7.64523785702797E-2</v>
      </c>
      <c r="AH462" s="17">
        <v>5.7419700491584402E-2</v>
      </c>
      <c r="AI462" s="17">
        <v>6.1870080385119403E-2</v>
      </c>
      <c r="AJ462" s="17">
        <v>8.6385501353526503E-2</v>
      </c>
      <c r="AK462" s="17"/>
      <c r="AL462" s="17">
        <v>9.9669621833497701E-2</v>
      </c>
      <c r="AM462" s="17">
        <v>5.4685969349576903E-2</v>
      </c>
      <c r="AN462" s="17">
        <v>7.8905090496246402E-2</v>
      </c>
      <c r="AO462" s="17">
        <v>6.8270652563036993E-2</v>
      </c>
      <c r="AP462" s="17">
        <v>0.139413147968002</v>
      </c>
      <c r="AQ462" s="17"/>
      <c r="AR462" s="17">
        <v>0.136233076248509</v>
      </c>
      <c r="AS462" s="17">
        <v>5.2778593383532503E-2</v>
      </c>
      <c r="AT462" s="17">
        <v>6.51508091000534E-2</v>
      </c>
    </row>
    <row r="463" spans="2:46" x14ac:dyDescent="0.3">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row>
    <row r="464" spans="2:46" x14ac:dyDescent="0.3">
      <c r="B464" s="6" t="s">
        <v>259</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row>
    <row r="465" spans="2:46" x14ac:dyDescent="0.3">
      <c r="B465" s="24" t="s">
        <v>65</v>
      </c>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row>
    <row r="466" spans="2:46" x14ac:dyDescent="0.3">
      <c r="B466" t="s">
        <v>140</v>
      </c>
      <c r="C466" s="17">
        <v>0.15238287325014499</v>
      </c>
      <c r="D466" s="17">
        <v>0.16080080592604801</v>
      </c>
      <c r="E466" s="17">
        <v>0.14459776497796101</v>
      </c>
      <c r="F466" s="17"/>
      <c r="G466" s="17">
        <v>0.16158279354255001</v>
      </c>
      <c r="H466" s="17">
        <v>0.261000529924233</v>
      </c>
      <c r="I466" s="17">
        <v>0.13243719612336999</v>
      </c>
      <c r="J466" s="17">
        <v>9.8200848802576804E-2</v>
      </c>
      <c r="K466" s="17">
        <v>0.12817049254576501</v>
      </c>
      <c r="L466" s="17">
        <v>0.13452201042198</v>
      </c>
      <c r="M466" s="17"/>
      <c r="N466" s="17">
        <v>0.21289488395573899</v>
      </c>
      <c r="O466" s="17">
        <v>0.134969253338937</v>
      </c>
      <c r="P466" s="17">
        <v>0.15162376436326699</v>
      </c>
      <c r="Q466" s="17">
        <v>0.105847401081059</v>
      </c>
      <c r="R466" s="17"/>
      <c r="S466" s="17">
        <v>0.214090522483082</v>
      </c>
      <c r="T466" s="17">
        <v>0.14426482284564099</v>
      </c>
      <c r="U466" s="17">
        <v>0.20130077572364</v>
      </c>
      <c r="V466" s="17">
        <v>0.14257203296830501</v>
      </c>
      <c r="W466" s="17">
        <v>0.17037680595873</v>
      </c>
      <c r="X466" s="17">
        <v>0.123733604426719</v>
      </c>
      <c r="Y466" s="17">
        <v>0.10652157355528601</v>
      </c>
      <c r="Z466" s="17">
        <v>0.160639387601796</v>
      </c>
      <c r="AA466" s="17">
        <v>0.14927681454783301</v>
      </c>
      <c r="AB466" s="17">
        <v>0.11141948745378399</v>
      </c>
      <c r="AC466" s="17">
        <v>0.15062395564200401</v>
      </c>
      <c r="AD466" s="17">
        <v>9.0206703333632204E-2</v>
      </c>
      <c r="AE466" s="17"/>
      <c r="AF466" s="17">
        <v>0.12816685820423901</v>
      </c>
      <c r="AG466" s="17">
        <v>0.17211484980143299</v>
      </c>
      <c r="AH466" s="17">
        <v>9.21818974968657E-2</v>
      </c>
      <c r="AI466" s="17">
        <v>0.28047559345427697</v>
      </c>
      <c r="AJ466" s="17">
        <v>0.141766675772449</v>
      </c>
      <c r="AK466" s="17"/>
      <c r="AL466" s="17">
        <v>0.13388309562207801</v>
      </c>
      <c r="AM466" s="17">
        <v>9.2850094135955297E-2</v>
      </c>
      <c r="AN466" s="17">
        <v>0.20021191197034599</v>
      </c>
      <c r="AO466" s="17">
        <v>0.36305905292526203</v>
      </c>
      <c r="AP466" s="17">
        <v>0.15166063610594199</v>
      </c>
      <c r="AQ466" s="17"/>
      <c r="AR466" s="17">
        <v>0.102856316556629</v>
      </c>
      <c r="AS466" s="17">
        <v>0.14009059584619099</v>
      </c>
      <c r="AT466" s="17">
        <v>0.351888767512467</v>
      </c>
    </row>
    <row r="467" spans="2:46" x14ac:dyDescent="0.3">
      <c r="B467" t="s">
        <v>248</v>
      </c>
      <c r="C467" s="17">
        <v>0.24885567684187701</v>
      </c>
      <c r="D467" s="17">
        <v>0.30276061758445499</v>
      </c>
      <c r="E467" s="17">
        <v>0.196852659787423</v>
      </c>
      <c r="F467" s="17"/>
      <c r="G467" s="17">
        <v>0.208702003772823</v>
      </c>
      <c r="H467" s="17">
        <v>0.25199433103109098</v>
      </c>
      <c r="I467" s="17">
        <v>0.245249869438497</v>
      </c>
      <c r="J467" s="17">
        <v>0.25717165276863901</v>
      </c>
      <c r="K467" s="17">
        <v>0.28475656118946402</v>
      </c>
      <c r="L467" s="17">
        <v>0.245093704193867</v>
      </c>
      <c r="M467" s="17"/>
      <c r="N467" s="17">
        <v>0.26895476373308902</v>
      </c>
      <c r="O467" s="17">
        <v>0.21926856365699399</v>
      </c>
      <c r="P467" s="17">
        <v>0.27446389645340402</v>
      </c>
      <c r="Q467" s="17">
        <v>0.23670694792407301</v>
      </c>
      <c r="R467" s="17"/>
      <c r="S467" s="17">
        <v>0.24714234518106301</v>
      </c>
      <c r="T467" s="17">
        <v>0.20992719970187501</v>
      </c>
      <c r="U467" s="17">
        <v>0.22689107878909701</v>
      </c>
      <c r="V467" s="17">
        <v>0.28199427651624798</v>
      </c>
      <c r="W467" s="17">
        <v>0.23825927117947801</v>
      </c>
      <c r="X467" s="17">
        <v>0.29637954361605601</v>
      </c>
      <c r="Y467" s="17">
        <v>0.26805709626414598</v>
      </c>
      <c r="Z467" s="17">
        <v>0.27046052086535699</v>
      </c>
      <c r="AA467" s="17">
        <v>0.26028400965748799</v>
      </c>
      <c r="AB467" s="17">
        <v>0.24089819959780001</v>
      </c>
      <c r="AC467" s="17">
        <v>0.233639254927104</v>
      </c>
      <c r="AD467" s="17">
        <v>0.19391929800910401</v>
      </c>
      <c r="AE467" s="17"/>
      <c r="AF467" s="17">
        <v>0.14830159657304801</v>
      </c>
      <c r="AG467" s="17">
        <v>0.22665123033128801</v>
      </c>
      <c r="AH467" s="17">
        <v>0.57217956903296796</v>
      </c>
      <c r="AI467" s="17">
        <v>0.26600837280161299</v>
      </c>
      <c r="AJ467" s="17">
        <v>0.18166294503108399</v>
      </c>
      <c r="AK467" s="17"/>
      <c r="AL467" s="17">
        <v>0.20153476341335899</v>
      </c>
      <c r="AM467" s="17">
        <v>0.51299234300766705</v>
      </c>
      <c r="AN467" s="17">
        <v>0.20882969655390399</v>
      </c>
      <c r="AO467" s="17">
        <v>0.18651906885293701</v>
      </c>
      <c r="AP467" s="17">
        <v>0.12606570196932701</v>
      </c>
      <c r="AQ467" s="17"/>
      <c r="AR467" s="17">
        <v>0.176703306658652</v>
      </c>
      <c r="AS467" s="17">
        <v>0.37752102426314199</v>
      </c>
      <c r="AT467" s="17">
        <v>0.23402046234020099</v>
      </c>
    </row>
    <row r="468" spans="2:46" x14ac:dyDescent="0.3">
      <c r="B468" t="s">
        <v>232</v>
      </c>
      <c r="C468" s="17">
        <v>0.42849725130199101</v>
      </c>
      <c r="D468" s="17">
        <v>0.41157939381492797</v>
      </c>
      <c r="E468" s="17">
        <v>0.44335863121233798</v>
      </c>
      <c r="F468" s="17"/>
      <c r="G468" s="17">
        <v>0.39669376359549802</v>
      </c>
      <c r="H468" s="17">
        <v>0.34619778243013</v>
      </c>
      <c r="I468" s="17">
        <v>0.43550071470309099</v>
      </c>
      <c r="J468" s="17">
        <v>0.48603924879302202</v>
      </c>
      <c r="K468" s="17">
        <v>0.42779108603823501</v>
      </c>
      <c r="L468" s="17">
        <v>0.46458545848671401</v>
      </c>
      <c r="M468" s="17"/>
      <c r="N468" s="17">
        <v>0.41495983328760799</v>
      </c>
      <c r="O468" s="17">
        <v>0.45868728786822299</v>
      </c>
      <c r="P468" s="17">
        <v>0.38483288614950301</v>
      </c>
      <c r="Q468" s="17">
        <v>0.45307989299971002</v>
      </c>
      <c r="R468" s="17"/>
      <c r="S468" s="17">
        <v>0.364069242666543</v>
      </c>
      <c r="T468" s="17">
        <v>0.44146393891299901</v>
      </c>
      <c r="U468" s="17">
        <v>0.35928546270538197</v>
      </c>
      <c r="V468" s="17">
        <v>0.39405923511381102</v>
      </c>
      <c r="W468" s="17">
        <v>0.44394488443244601</v>
      </c>
      <c r="X468" s="17">
        <v>0.44124248112762199</v>
      </c>
      <c r="Y468" s="17">
        <v>0.45384268871053601</v>
      </c>
      <c r="Z468" s="17">
        <v>0.47020099008189098</v>
      </c>
      <c r="AA468" s="17">
        <v>0.42468193807846599</v>
      </c>
      <c r="AB468" s="17">
        <v>0.48368548021614999</v>
      </c>
      <c r="AC468" s="17">
        <v>0.44888438091776001</v>
      </c>
      <c r="AD468" s="17">
        <v>0.57937031906937098</v>
      </c>
      <c r="AE468" s="17"/>
      <c r="AF468" s="17">
        <v>0.55594172709064205</v>
      </c>
      <c r="AG468" s="17">
        <v>0.46938843989664802</v>
      </c>
      <c r="AH468" s="17">
        <v>0.21164870085042101</v>
      </c>
      <c r="AI468" s="17">
        <v>0.31288244350566202</v>
      </c>
      <c r="AJ468" s="17">
        <v>0.53800446870853003</v>
      </c>
      <c r="AK468" s="17"/>
      <c r="AL468" s="17">
        <v>0.50078074400008099</v>
      </c>
      <c r="AM468" s="17">
        <v>0.26669344170266601</v>
      </c>
      <c r="AN468" s="17">
        <v>0.47991942177150099</v>
      </c>
      <c r="AO468" s="17">
        <v>0.31127777741407198</v>
      </c>
      <c r="AP468" s="17">
        <v>0.57658238926084704</v>
      </c>
      <c r="AQ468" s="17"/>
      <c r="AR468" s="17">
        <v>0.53517828558553104</v>
      </c>
      <c r="AS468" s="17">
        <v>0.358597322061594</v>
      </c>
      <c r="AT468" s="17">
        <v>0.27419852791143201</v>
      </c>
    </row>
    <row r="469" spans="2:46" x14ac:dyDescent="0.3">
      <c r="B469" t="s">
        <v>79</v>
      </c>
      <c r="C469" s="17">
        <v>0.17026419860598799</v>
      </c>
      <c r="D469" s="17">
        <v>0.124859182674569</v>
      </c>
      <c r="E469" s="17">
        <v>0.21519094402227801</v>
      </c>
      <c r="F469" s="17"/>
      <c r="G469" s="17">
        <v>0.23302143908912901</v>
      </c>
      <c r="H469" s="17">
        <v>0.14080735661454599</v>
      </c>
      <c r="I469" s="17">
        <v>0.186812219735041</v>
      </c>
      <c r="J469" s="17">
        <v>0.15858824963576201</v>
      </c>
      <c r="K469" s="17">
        <v>0.15928186022653701</v>
      </c>
      <c r="L469" s="17">
        <v>0.15579882689744001</v>
      </c>
      <c r="M469" s="17"/>
      <c r="N469" s="17">
        <v>0.10319051902356501</v>
      </c>
      <c r="O469" s="17">
        <v>0.18707489513584499</v>
      </c>
      <c r="P469" s="17">
        <v>0.18907945303382601</v>
      </c>
      <c r="Q469" s="17">
        <v>0.20436575799515799</v>
      </c>
      <c r="R469" s="17"/>
      <c r="S469" s="17">
        <v>0.17469788966931199</v>
      </c>
      <c r="T469" s="17">
        <v>0.20434403853948499</v>
      </c>
      <c r="U469" s="17">
        <v>0.21252268278188099</v>
      </c>
      <c r="V469" s="17">
        <v>0.18137445540163599</v>
      </c>
      <c r="W469" s="17">
        <v>0.147419038429347</v>
      </c>
      <c r="X469" s="17">
        <v>0.13864437082960299</v>
      </c>
      <c r="Y469" s="17">
        <v>0.17157864147003199</v>
      </c>
      <c r="Z469" s="17">
        <v>9.8699101450956103E-2</v>
      </c>
      <c r="AA469" s="17">
        <v>0.16575723771621301</v>
      </c>
      <c r="AB469" s="17">
        <v>0.16399683273226501</v>
      </c>
      <c r="AC469" s="17">
        <v>0.16685240851313099</v>
      </c>
      <c r="AD469" s="17">
        <v>0.136503679587893</v>
      </c>
      <c r="AE469" s="17"/>
      <c r="AF469" s="17">
        <v>0.16758981813207099</v>
      </c>
      <c r="AG469" s="17">
        <v>0.13184547997063001</v>
      </c>
      <c r="AH469" s="17">
        <v>0.123989832619745</v>
      </c>
      <c r="AI469" s="17">
        <v>0.14063359023844799</v>
      </c>
      <c r="AJ469" s="17">
        <v>0.13856591048793701</v>
      </c>
      <c r="AK469" s="17"/>
      <c r="AL469" s="17">
        <v>0.16380139696448201</v>
      </c>
      <c r="AM469" s="17">
        <v>0.127464121153711</v>
      </c>
      <c r="AN469" s="17">
        <v>0.11103896970424899</v>
      </c>
      <c r="AO469" s="17">
        <v>0.13914410080772799</v>
      </c>
      <c r="AP469" s="17">
        <v>0.14569127266388401</v>
      </c>
      <c r="AQ469" s="17"/>
      <c r="AR469" s="17">
        <v>0.18526209119918899</v>
      </c>
      <c r="AS469" s="17">
        <v>0.123791057829072</v>
      </c>
      <c r="AT469" s="17">
        <v>0.13989224223589899</v>
      </c>
    </row>
    <row r="470" spans="2:46" x14ac:dyDescent="0.3">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row>
    <row r="471" spans="2:46" x14ac:dyDescent="0.3">
      <c r="B471" s="6" t="s">
        <v>260</v>
      </c>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row>
    <row r="472" spans="2:46" x14ac:dyDescent="0.3">
      <c r="B472" s="24" t="s">
        <v>65</v>
      </c>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row>
    <row r="473" spans="2:46" x14ac:dyDescent="0.3">
      <c r="B473" t="s">
        <v>140</v>
      </c>
      <c r="C473" s="17">
        <v>0.17441083818147901</v>
      </c>
      <c r="D473" s="17">
        <v>0.19265833596645601</v>
      </c>
      <c r="E473" s="17">
        <v>0.156184923067267</v>
      </c>
      <c r="F473" s="17"/>
      <c r="G473" s="17">
        <v>0.162910418837138</v>
      </c>
      <c r="H473" s="17">
        <v>0.27565772419183099</v>
      </c>
      <c r="I473" s="17">
        <v>0.12509039015050599</v>
      </c>
      <c r="J473" s="17">
        <v>9.6513270566808598E-2</v>
      </c>
      <c r="K473" s="17">
        <v>0.16957935444119501</v>
      </c>
      <c r="L473" s="17">
        <v>0.20652728203058501</v>
      </c>
      <c r="M473" s="17"/>
      <c r="N473" s="17">
        <v>0.214580025668307</v>
      </c>
      <c r="O473" s="17">
        <v>0.19418536369902101</v>
      </c>
      <c r="P473" s="17">
        <v>0.13340394823818</v>
      </c>
      <c r="Q473" s="17">
        <v>0.14870654588878901</v>
      </c>
      <c r="R473" s="17"/>
      <c r="S473" s="17">
        <v>0.23705297671374001</v>
      </c>
      <c r="T473" s="17">
        <v>0.11863279372657901</v>
      </c>
      <c r="U473" s="17">
        <v>0.190859983328765</v>
      </c>
      <c r="V473" s="17">
        <v>0.179076474224763</v>
      </c>
      <c r="W473" s="17">
        <v>0.15838882033854701</v>
      </c>
      <c r="X473" s="17">
        <v>0.17544623893349201</v>
      </c>
      <c r="Y473" s="17">
        <v>0.174277985764033</v>
      </c>
      <c r="Z473" s="17">
        <v>0.18647919413053199</v>
      </c>
      <c r="AA473" s="17">
        <v>0.16558278028460399</v>
      </c>
      <c r="AB473" s="17">
        <v>0.16710550686426001</v>
      </c>
      <c r="AC473" s="17">
        <v>0.18462957531405899</v>
      </c>
      <c r="AD473" s="17">
        <v>0.12056705165015701</v>
      </c>
      <c r="AE473" s="17"/>
      <c r="AF473" s="17">
        <v>8.9200001349730995E-2</v>
      </c>
      <c r="AG473" s="17">
        <v>0.198808384649763</v>
      </c>
      <c r="AH473" s="17">
        <v>8.6449689254068304E-2</v>
      </c>
      <c r="AI473" s="17">
        <v>0.33534968015109801</v>
      </c>
      <c r="AJ473" s="17">
        <v>0.18678743572139</v>
      </c>
      <c r="AK473" s="17"/>
      <c r="AL473" s="17">
        <v>0.158207589517735</v>
      </c>
      <c r="AM473" s="17">
        <v>0.104280334066158</v>
      </c>
      <c r="AN473" s="17">
        <v>0.22566687694512599</v>
      </c>
      <c r="AO473" s="17">
        <v>0.42542138048823003</v>
      </c>
      <c r="AP473" s="17">
        <v>9.6820064315106494E-2</v>
      </c>
      <c r="AQ473" s="17"/>
      <c r="AR473" s="17">
        <v>0.11542497338700899</v>
      </c>
      <c r="AS473" s="17">
        <v>0.14253069834251</v>
      </c>
      <c r="AT473" s="17">
        <v>0.43639563188733799</v>
      </c>
    </row>
    <row r="474" spans="2:46" x14ac:dyDescent="0.3">
      <c r="B474" t="s">
        <v>248</v>
      </c>
      <c r="C474" s="17">
        <v>0.301448966499408</v>
      </c>
      <c r="D474" s="17">
        <v>0.35389416100738003</v>
      </c>
      <c r="E474" s="17">
        <v>0.24995558868800299</v>
      </c>
      <c r="F474" s="17"/>
      <c r="G474" s="17">
        <v>0.31502560793798701</v>
      </c>
      <c r="H474" s="17">
        <v>0.33576425898805101</v>
      </c>
      <c r="I474" s="17">
        <v>0.30318965976020601</v>
      </c>
      <c r="J474" s="17">
        <v>0.33556176388228698</v>
      </c>
      <c r="K474" s="17">
        <v>0.31283434395146797</v>
      </c>
      <c r="L474" s="17">
        <v>0.227704459626175</v>
      </c>
      <c r="M474" s="17"/>
      <c r="N474" s="17">
        <v>0.32391322517006399</v>
      </c>
      <c r="O474" s="17">
        <v>0.241895262439832</v>
      </c>
      <c r="P474" s="17">
        <v>0.37236544106966901</v>
      </c>
      <c r="Q474" s="17">
        <v>0.27679483069847899</v>
      </c>
      <c r="R474" s="17"/>
      <c r="S474" s="17">
        <v>0.31980490785888499</v>
      </c>
      <c r="T474" s="17">
        <v>0.30833509332762099</v>
      </c>
      <c r="U474" s="17">
        <v>0.30107509606446697</v>
      </c>
      <c r="V474" s="17">
        <v>0.33571613229720898</v>
      </c>
      <c r="W474" s="17">
        <v>0.28761195087349101</v>
      </c>
      <c r="X474" s="17">
        <v>0.30987723826333802</v>
      </c>
      <c r="Y474" s="17">
        <v>0.27312650991634102</v>
      </c>
      <c r="Z474" s="17">
        <v>0.26987533346975601</v>
      </c>
      <c r="AA474" s="17">
        <v>0.32391648784943999</v>
      </c>
      <c r="AB474" s="17">
        <v>0.26341088968750498</v>
      </c>
      <c r="AC474" s="17">
        <v>0.235564966661264</v>
      </c>
      <c r="AD474" s="17">
        <v>0.350945291189107</v>
      </c>
      <c r="AE474" s="17"/>
      <c r="AF474" s="17">
        <v>0.22454265817192201</v>
      </c>
      <c r="AG474" s="17">
        <v>0.28402733745105202</v>
      </c>
      <c r="AH474" s="17">
        <v>0.62567569831891501</v>
      </c>
      <c r="AI474" s="17">
        <v>0.284466860396552</v>
      </c>
      <c r="AJ474" s="17">
        <v>0.22905517899498901</v>
      </c>
      <c r="AK474" s="17"/>
      <c r="AL474" s="17">
        <v>0.239245091252069</v>
      </c>
      <c r="AM474" s="17">
        <v>0.57687222474882704</v>
      </c>
      <c r="AN474" s="17">
        <v>0.28369519944696198</v>
      </c>
      <c r="AO474" s="17">
        <v>0.19625674807090901</v>
      </c>
      <c r="AP474" s="17">
        <v>0.20659806505908301</v>
      </c>
      <c r="AQ474" s="17"/>
      <c r="AR474" s="17">
        <v>0.261038140775536</v>
      </c>
      <c r="AS474" s="17">
        <v>0.42168782160722301</v>
      </c>
      <c r="AT474" s="17">
        <v>0.230651397967885</v>
      </c>
    </row>
    <row r="475" spans="2:46" x14ac:dyDescent="0.3">
      <c r="B475" t="s">
        <v>232</v>
      </c>
      <c r="C475" s="17">
        <v>0.40870332198817799</v>
      </c>
      <c r="D475" s="17">
        <v>0.37003629623739598</v>
      </c>
      <c r="E475" s="17">
        <v>0.44674806210277401</v>
      </c>
      <c r="F475" s="17"/>
      <c r="G475" s="17">
        <v>0.32531435216031401</v>
      </c>
      <c r="H475" s="17">
        <v>0.284480828822188</v>
      </c>
      <c r="I475" s="17">
        <v>0.41327387604044302</v>
      </c>
      <c r="J475" s="17">
        <v>0.46797070848213601</v>
      </c>
      <c r="K475" s="17">
        <v>0.44510075061105397</v>
      </c>
      <c r="L475" s="17">
        <v>0.48887397347256101</v>
      </c>
      <c r="M475" s="17"/>
      <c r="N475" s="17">
        <v>0.38988183790243403</v>
      </c>
      <c r="O475" s="17">
        <v>0.43582035188027402</v>
      </c>
      <c r="P475" s="17">
        <v>0.37457738010309899</v>
      </c>
      <c r="Q475" s="17">
        <v>0.42941874722803902</v>
      </c>
      <c r="R475" s="17"/>
      <c r="S475" s="17">
        <v>0.30649934721199101</v>
      </c>
      <c r="T475" s="17">
        <v>0.46227104785897399</v>
      </c>
      <c r="U475" s="17">
        <v>0.32479172588268601</v>
      </c>
      <c r="V475" s="17">
        <v>0.35957002749413303</v>
      </c>
      <c r="W475" s="17">
        <v>0.455784875977301</v>
      </c>
      <c r="X475" s="17">
        <v>0.40094471176622698</v>
      </c>
      <c r="Y475" s="17">
        <v>0.44563379582562601</v>
      </c>
      <c r="Z475" s="17">
        <v>0.463993698779957</v>
      </c>
      <c r="AA475" s="17">
        <v>0.41226835077003499</v>
      </c>
      <c r="AB475" s="17">
        <v>0.47399123841543001</v>
      </c>
      <c r="AC475" s="17">
        <v>0.49925207391339099</v>
      </c>
      <c r="AD475" s="17">
        <v>0.406843662800633</v>
      </c>
      <c r="AE475" s="17"/>
      <c r="AF475" s="17">
        <v>0.57056822231912296</v>
      </c>
      <c r="AG475" s="17">
        <v>0.43569365170211299</v>
      </c>
      <c r="AH475" s="17">
        <v>0.23436527818826</v>
      </c>
      <c r="AI475" s="17">
        <v>0.30976808684055201</v>
      </c>
      <c r="AJ475" s="17">
        <v>0.50406436498905405</v>
      </c>
      <c r="AK475" s="17"/>
      <c r="AL475" s="17">
        <v>0.48998170137618502</v>
      </c>
      <c r="AM475" s="17">
        <v>0.26671359342275702</v>
      </c>
      <c r="AN475" s="17">
        <v>0.403307180799999</v>
      </c>
      <c r="AO475" s="17">
        <v>0.30500587611936197</v>
      </c>
      <c r="AP475" s="17">
        <v>0.56931416147385105</v>
      </c>
      <c r="AQ475" s="17"/>
      <c r="AR475" s="17">
        <v>0.48456799132362599</v>
      </c>
      <c r="AS475" s="17">
        <v>0.36710217369270198</v>
      </c>
      <c r="AT475" s="17">
        <v>0.26870507532515298</v>
      </c>
    </row>
    <row r="476" spans="2:46" x14ac:dyDescent="0.3">
      <c r="B476" t="s">
        <v>79</v>
      </c>
      <c r="C476" s="17">
        <v>0.115436873330935</v>
      </c>
      <c r="D476" s="17">
        <v>8.34112067887679E-2</v>
      </c>
      <c r="E476" s="17">
        <v>0.14711142614195599</v>
      </c>
      <c r="F476" s="17"/>
      <c r="G476" s="17">
        <v>0.19674962106456101</v>
      </c>
      <c r="H476" s="17">
        <v>0.10409718799793</v>
      </c>
      <c r="I476" s="17">
        <v>0.158446074048845</v>
      </c>
      <c r="J476" s="17">
        <v>9.9954257068768607E-2</v>
      </c>
      <c r="K476" s="17">
        <v>7.2485550996282705E-2</v>
      </c>
      <c r="L476" s="17">
        <v>7.68942848706793E-2</v>
      </c>
      <c r="M476" s="17"/>
      <c r="N476" s="17">
        <v>7.1624911259195206E-2</v>
      </c>
      <c r="O476" s="17">
        <v>0.128099021980873</v>
      </c>
      <c r="P476" s="17">
        <v>0.119653230589052</v>
      </c>
      <c r="Q476" s="17">
        <v>0.14507987618469201</v>
      </c>
      <c r="R476" s="17"/>
      <c r="S476" s="17">
        <v>0.13664276821538399</v>
      </c>
      <c r="T476" s="17">
        <v>0.110761065086826</v>
      </c>
      <c r="U476" s="17">
        <v>0.18327319472408199</v>
      </c>
      <c r="V476" s="17">
        <v>0.12563736598389499</v>
      </c>
      <c r="W476" s="17">
        <v>9.8214352810662098E-2</v>
      </c>
      <c r="X476" s="17">
        <v>0.11373181103694301</v>
      </c>
      <c r="Y476" s="17">
        <v>0.106961708494001</v>
      </c>
      <c r="Z476" s="17">
        <v>7.9651773619754201E-2</v>
      </c>
      <c r="AA476" s="17">
        <v>9.8232381095920807E-2</v>
      </c>
      <c r="AB476" s="17">
        <v>9.5492365032805004E-2</v>
      </c>
      <c r="AC476" s="17">
        <v>8.0553384111286E-2</v>
      </c>
      <c r="AD476" s="17">
        <v>0.12164399436010299</v>
      </c>
      <c r="AE476" s="17"/>
      <c r="AF476" s="17">
        <v>0.115689118159224</v>
      </c>
      <c r="AG476" s="17">
        <v>8.1470626197071697E-2</v>
      </c>
      <c r="AH476" s="17">
        <v>5.3509334238756798E-2</v>
      </c>
      <c r="AI476" s="17">
        <v>7.0415372611796798E-2</v>
      </c>
      <c r="AJ476" s="17">
        <v>8.0093020294567802E-2</v>
      </c>
      <c r="AK476" s="17"/>
      <c r="AL476" s="17">
        <v>0.11256561785401099</v>
      </c>
      <c r="AM476" s="17">
        <v>5.21338477622579E-2</v>
      </c>
      <c r="AN476" s="17">
        <v>8.7330742807912906E-2</v>
      </c>
      <c r="AO476" s="17">
        <v>7.3315995321498906E-2</v>
      </c>
      <c r="AP476" s="17">
        <v>0.12726770915195901</v>
      </c>
      <c r="AQ476" s="17"/>
      <c r="AR476" s="17">
        <v>0.13896889451382899</v>
      </c>
      <c r="AS476" s="17">
        <v>6.8679306357564598E-2</v>
      </c>
      <c r="AT476" s="17">
        <v>6.4247894819623896E-2</v>
      </c>
    </row>
    <row r="477" spans="2:46" x14ac:dyDescent="0.3">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row>
    <row r="478" spans="2:46" x14ac:dyDescent="0.3">
      <c r="B478" s="6" t="s">
        <v>261</v>
      </c>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row>
    <row r="479" spans="2:46" x14ac:dyDescent="0.3">
      <c r="B479" s="24" t="s">
        <v>65</v>
      </c>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row>
    <row r="480" spans="2:46" x14ac:dyDescent="0.3">
      <c r="B480" t="s">
        <v>140</v>
      </c>
      <c r="C480" s="17">
        <v>0.21197329643986801</v>
      </c>
      <c r="D480" s="17">
        <v>0.224986482283345</v>
      </c>
      <c r="E480" s="17">
        <v>0.198873514087615</v>
      </c>
      <c r="F480" s="17"/>
      <c r="G480" s="17">
        <v>0.231924618329789</v>
      </c>
      <c r="H480" s="17">
        <v>0.313868524834853</v>
      </c>
      <c r="I480" s="17">
        <v>0.17232510278723501</v>
      </c>
      <c r="J480" s="17">
        <v>0.13278798133444999</v>
      </c>
      <c r="K480" s="17">
        <v>0.190920993306677</v>
      </c>
      <c r="L480" s="17">
        <v>0.226680177356583</v>
      </c>
      <c r="M480" s="17"/>
      <c r="N480" s="17">
        <v>0.31325412630324301</v>
      </c>
      <c r="O480" s="17">
        <v>0.18831723299976599</v>
      </c>
      <c r="P480" s="17">
        <v>0.15795402062623701</v>
      </c>
      <c r="Q480" s="17">
        <v>0.173119930394738</v>
      </c>
      <c r="R480" s="17"/>
      <c r="S480" s="17">
        <v>0.32647716314782299</v>
      </c>
      <c r="T480" s="17">
        <v>0.19701095104104499</v>
      </c>
      <c r="U480" s="17">
        <v>0.214747790253209</v>
      </c>
      <c r="V480" s="17">
        <v>0.21107430695203799</v>
      </c>
      <c r="W480" s="17">
        <v>0.21366937733122399</v>
      </c>
      <c r="X480" s="17">
        <v>0.14359414936881701</v>
      </c>
      <c r="Y480" s="17">
        <v>0.19379433745581301</v>
      </c>
      <c r="Z480" s="17">
        <v>0.15089185174877301</v>
      </c>
      <c r="AA480" s="17">
        <v>0.217304084588819</v>
      </c>
      <c r="AB480" s="17">
        <v>0.20792159156732401</v>
      </c>
      <c r="AC480" s="17">
        <v>0.14521674769465401</v>
      </c>
      <c r="AD480" s="17">
        <v>0.17171412815605999</v>
      </c>
      <c r="AE480" s="17"/>
      <c r="AF480" s="17">
        <v>0.190299714197491</v>
      </c>
      <c r="AG480" s="17">
        <v>0.22157695358117699</v>
      </c>
      <c r="AH480" s="17">
        <v>0.124841992600722</v>
      </c>
      <c r="AI480" s="17">
        <v>0.37689387661224999</v>
      </c>
      <c r="AJ480" s="17">
        <v>0.19312463190613099</v>
      </c>
      <c r="AK480" s="17"/>
      <c r="AL480" s="17">
        <v>0.217279840152654</v>
      </c>
      <c r="AM480" s="17">
        <v>0.11129500429613599</v>
      </c>
      <c r="AN480" s="17">
        <v>0.247669334321096</v>
      </c>
      <c r="AO480" s="17">
        <v>0.50419373447467597</v>
      </c>
      <c r="AP480" s="17">
        <v>0.12736157002185899</v>
      </c>
      <c r="AQ480" s="17"/>
      <c r="AR480" s="17">
        <v>0.14710677425458399</v>
      </c>
      <c r="AS480" s="17">
        <v>0.18774830698898201</v>
      </c>
      <c r="AT480" s="17">
        <v>0.46314052280789297</v>
      </c>
    </row>
    <row r="481" spans="2:46" x14ac:dyDescent="0.3">
      <c r="B481" t="s">
        <v>248</v>
      </c>
      <c r="C481" s="17">
        <v>0.23793433743930101</v>
      </c>
      <c r="D481" s="17">
        <v>0.28472280548277001</v>
      </c>
      <c r="E481" s="17">
        <v>0.19178746445591899</v>
      </c>
      <c r="F481" s="17"/>
      <c r="G481" s="17">
        <v>0.20331425023302099</v>
      </c>
      <c r="H481" s="17">
        <v>0.25832105288882401</v>
      </c>
      <c r="I481" s="17">
        <v>0.217445426561064</v>
      </c>
      <c r="J481" s="17">
        <v>0.210936869313748</v>
      </c>
      <c r="K481" s="17">
        <v>0.29744334644107101</v>
      </c>
      <c r="L481" s="17">
        <v>0.24306219194571099</v>
      </c>
      <c r="M481" s="17"/>
      <c r="N481" s="17">
        <v>0.20574616254707701</v>
      </c>
      <c r="O481" s="17">
        <v>0.199368687972836</v>
      </c>
      <c r="P481" s="17">
        <v>0.31727870758861099</v>
      </c>
      <c r="Q481" s="17">
        <v>0.24411639657720399</v>
      </c>
      <c r="R481" s="17"/>
      <c r="S481" s="17">
        <v>0.209265127401945</v>
      </c>
      <c r="T481" s="17">
        <v>0.19938223464153601</v>
      </c>
      <c r="U481" s="17">
        <v>0.228145274187571</v>
      </c>
      <c r="V481" s="17">
        <v>0.27032916810275498</v>
      </c>
      <c r="W481" s="17">
        <v>0.27381165086230003</v>
      </c>
      <c r="X481" s="17">
        <v>0.324898651697621</v>
      </c>
      <c r="Y481" s="17">
        <v>0.247534849344205</v>
      </c>
      <c r="Z481" s="17">
        <v>0.29736336888517101</v>
      </c>
      <c r="AA481" s="17">
        <v>0.22924140561557901</v>
      </c>
      <c r="AB481" s="17">
        <v>0.18824229287283001</v>
      </c>
      <c r="AC481" s="17">
        <v>0.23532607995942201</v>
      </c>
      <c r="AD481" s="17">
        <v>0.20352370481596599</v>
      </c>
      <c r="AE481" s="17"/>
      <c r="AF481" s="17">
        <v>2.9884853922169701E-2</v>
      </c>
      <c r="AG481" s="17">
        <v>0.207595205823806</v>
      </c>
      <c r="AH481" s="17">
        <v>0.61136166649243495</v>
      </c>
      <c r="AI481" s="17">
        <v>0.29238759669673903</v>
      </c>
      <c r="AJ481" s="17">
        <v>0.152781501367768</v>
      </c>
      <c r="AK481" s="17"/>
      <c r="AL481" s="17">
        <v>0.15544502784559</v>
      </c>
      <c r="AM481" s="17">
        <v>0.58774354558580599</v>
      </c>
      <c r="AN481" s="17">
        <v>0.18690702349496499</v>
      </c>
      <c r="AO481" s="17">
        <v>0.14244139367685099</v>
      </c>
      <c r="AP481" s="17">
        <v>5.5668784796861798E-2</v>
      </c>
      <c r="AQ481" s="17"/>
      <c r="AR481" s="17">
        <v>0.16165961587609501</v>
      </c>
      <c r="AS481" s="17">
        <v>0.390383451289883</v>
      </c>
      <c r="AT481" s="17">
        <v>0.22225281021830201</v>
      </c>
    </row>
    <row r="482" spans="2:46" x14ac:dyDescent="0.3">
      <c r="B482" t="s">
        <v>232</v>
      </c>
      <c r="C482" s="17">
        <v>0.43517685114233001</v>
      </c>
      <c r="D482" s="17">
        <v>0.41396339473488603</v>
      </c>
      <c r="E482" s="17">
        <v>0.45632988824285398</v>
      </c>
      <c r="F482" s="17"/>
      <c r="G482" s="17">
        <v>0.366791242936641</v>
      </c>
      <c r="H482" s="17">
        <v>0.32113675534789599</v>
      </c>
      <c r="I482" s="17">
        <v>0.476687430156711</v>
      </c>
      <c r="J482" s="17">
        <v>0.54135155037363203</v>
      </c>
      <c r="K482" s="17">
        <v>0.44940232933698898</v>
      </c>
      <c r="L482" s="17">
        <v>0.44373537779710898</v>
      </c>
      <c r="M482" s="17"/>
      <c r="N482" s="17">
        <v>0.41752413498408703</v>
      </c>
      <c r="O482" s="17">
        <v>0.47826925080018501</v>
      </c>
      <c r="P482" s="17">
        <v>0.41219512277062298</v>
      </c>
      <c r="Q482" s="17">
        <v>0.43094011047102099</v>
      </c>
      <c r="R482" s="17"/>
      <c r="S482" s="17">
        <v>0.32816895013158998</v>
      </c>
      <c r="T482" s="17">
        <v>0.47823002844541201</v>
      </c>
      <c r="U482" s="17">
        <v>0.38559796718598199</v>
      </c>
      <c r="V482" s="17">
        <v>0.37384644028316799</v>
      </c>
      <c r="W482" s="17">
        <v>0.43310715009307599</v>
      </c>
      <c r="X482" s="17">
        <v>0.42224808175679501</v>
      </c>
      <c r="Y482" s="17">
        <v>0.45637701898502803</v>
      </c>
      <c r="Z482" s="17">
        <v>0.50180300827034896</v>
      </c>
      <c r="AA482" s="17">
        <v>0.44387484187901599</v>
      </c>
      <c r="AB482" s="17">
        <v>0.50503718371523498</v>
      </c>
      <c r="AC482" s="17">
        <v>0.54354694186491403</v>
      </c>
      <c r="AD482" s="17">
        <v>0.54178939842813501</v>
      </c>
      <c r="AE482" s="17"/>
      <c r="AF482" s="17">
        <v>0.62510714262456202</v>
      </c>
      <c r="AG482" s="17">
        <v>0.49813648635889701</v>
      </c>
      <c r="AH482" s="17">
        <v>0.195961263580337</v>
      </c>
      <c r="AI482" s="17">
        <v>0.27222627814453798</v>
      </c>
      <c r="AJ482" s="17">
        <v>0.56780691052227905</v>
      </c>
      <c r="AK482" s="17"/>
      <c r="AL482" s="17">
        <v>0.52275198709523496</v>
      </c>
      <c r="AM482" s="17">
        <v>0.24164867356164399</v>
      </c>
      <c r="AN482" s="17">
        <v>0.49019532887581102</v>
      </c>
      <c r="AO482" s="17">
        <v>0.28225602139492101</v>
      </c>
      <c r="AP482" s="17">
        <v>0.67629962287786605</v>
      </c>
      <c r="AQ482" s="17"/>
      <c r="AR482" s="17">
        <v>0.55276526914861202</v>
      </c>
      <c r="AS482" s="17">
        <v>0.35599466362389498</v>
      </c>
      <c r="AT482" s="17">
        <v>0.24987980078949301</v>
      </c>
    </row>
    <row r="483" spans="2:46" x14ac:dyDescent="0.3">
      <c r="B483" t="s">
        <v>79</v>
      </c>
      <c r="C483" s="17">
        <v>0.114915514978502</v>
      </c>
      <c r="D483" s="17">
        <v>7.6327317498998903E-2</v>
      </c>
      <c r="E483" s="17">
        <v>0.15300913321361101</v>
      </c>
      <c r="F483" s="17"/>
      <c r="G483" s="17">
        <v>0.197969888500549</v>
      </c>
      <c r="H483" s="17">
        <v>0.106673666928426</v>
      </c>
      <c r="I483" s="17">
        <v>0.13354204049498999</v>
      </c>
      <c r="J483" s="17">
        <v>0.11492359897816901</v>
      </c>
      <c r="K483" s="17">
        <v>6.2233330915263098E-2</v>
      </c>
      <c r="L483" s="17">
        <v>8.6522252900597105E-2</v>
      </c>
      <c r="M483" s="17"/>
      <c r="N483" s="17">
        <v>6.3475576165592296E-2</v>
      </c>
      <c r="O483" s="17">
        <v>0.134044828227213</v>
      </c>
      <c r="P483" s="17">
        <v>0.112572149014529</v>
      </c>
      <c r="Q483" s="17">
        <v>0.151823562557037</v>
      </c>
      <c r="R483" s="17"/>
      <c r="S483" s="17">
        <v>0.13608875931864101</v>
      </c>
      <c r="T483" s="17">
        <v>0.12537678587200701</v>
      </c>
      <c r="U483" s="17">
        <v>0.17150896837323901</v>
      </c>
      <c r="V483" s="17">
        <v>0.14475008466203901</v>
      </c>
      <c r="W483" s="17">
        <v>7.9411821713400096E-2</v>
      </c>
      <c r="X483" s="17">
        <v>0.10925911717676801</v>
      </c>
      <c r="Y483" s="17">
        <v>0.10229379421495401</v>
      </c>
      <c r="Z483" s="17">
        <v>4.9941771095706897E-2</v>
      </c>
      <c r="AA483" s="17">
        <v>0.10957966791658599</v>
      </c>
      <c r="AB483" s="17">
        <v>9.8798931844610305E-2</v>
      </c>
      <c r="AC483" s="17">
        <v>7.5910230481010199E-2</v>
      </c>
      <c r="AD483" s="17">
        <v>8.2972768599838403E-2</v>
      </c>
      <c r="AE483" s="17"/>
      <c r="AF483" s="17">
        <v>0.15470828925577601</v>
      </c>
      <c r="AG483" s="17">
        <v>7.2691354236119401E-2</v>
      </c>
      <c r="AH483" s="17">
        <v>6.7835077326506094E-2</v>
      </c>
      <c r="AI483" s="17">
        <v>5.8492248546473002E-2</v>
      </c>
      <c r="AJ483" s="17">
        <v>8.6286956203822193E-2</v>
      </c>
      <c r="AK483" s="17"/>
      <c r="AL483" s="17">
        <v>0.104523144906521</v>
      </c>
      <c r="AM483" s="17">
        <v>5.9312776556413899E-2</v>
      </c>
      <c r="AN483" s="17">
        <v>7.5228313308128306E-2</v>
      </c>
      <c r="AO483" s="17">
        <v>7.1108850453551295E-2</v>
      </c>
      <c r="AP483" s="17">
        <v>0.14067002230341299</v>
      </c>
      <c r="AQ483" s="17"/>
      <c r="AR483" s="17">
        <v>0.13846834072070799</v>
      </c>
      <c r="AS483" s="17">
        <v>6.5873578097239593E-2</v>
      </c>
      <c r="AT483" s="17">
        <v>6.4726866184311602E-2</v>
      </c>
    </row>
    <row r="484" spans="2:46" x14ac:dyDescent="0.3">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row>
    <row r="485" spans="2:46" x14ac:dyDescent="0.3">
      <c r="B485" s="6" t="s">
        <v>262</v>
      </c>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row>
    <row r="486" spans="2:46" x14ac:dyDescent="0.3">
      <c r="B486" s="24" t="s">
        <v>65</v>
      </c>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row>
    <row r="487" spans="2:46" x14ac:dyDescent="0.3">
      <c r="B487" t="s">
        <v>140</v>
      </c>
      <c r="C487" s="17">
        <v>0.184694522605273</v>
      </c>
      <c r="D487" s="17">
        <v>0.20284356488973401</v>
      </c>
      <c r="E487" s="17">
        <v>0.166489257894292</v>
      </c>
      <c r="F487" s="17"/>
      <c r="G487" s="17">
        <v>0.23564576165982601</v>
      </c>
      <c r="H487" s="17">
        <v>0.35291664467648398</v>
      </c>
      <c r="I487" s="17">
        <v>0.158150389950416</v>
      </c>
      <c r="J487" s="17">
        <v>0.11411236361541501</v>
      </c>
      <c r="K487" s="17">
        <v>0.122073729834727</v>
      </c>
      <c r="L487" s="17">
        <v>0.13509352687597201</v>
      </c>
      <c r="M487" s="17"/>
      <c r="N487" s="17">
        <v>0.27636708648650099</v>
      </c>
      <c r="O487" s="17">
        <v>0.18526925126118801</v>
      </c>
      <c r="P487" s="17">
        <v>0.13282854973199601</v>
      </c>
      <c r="Q487" s="17">
        <v>0.128830299935867</v>
      </c>
      <c r="R487" s="17"/>
      <c r="S487" s="17">
        <v>0.29853211322061901</v>
      </c>
      <c r="T487" s="17">
        <v>0.18347282082934599</v>
      </c>
      <c r="U487" s="17">
        <v>0.169484985147829</v>
      </c>
      <c r="V487" s="17">
        <v>0.174419776778233</v>
      </c>
      <c r="W487" s="17">
        <v>0.176935695545512</v>
      </c>
      <c r="X487" s="17">
        <v>0.15202970150789399</v>
      </c>
      <c r="Y487" s="17">
        <v>0.15548531365649099</v>
      </c>
      <c r="Z487" s="17">
        <v>0.24385051500386501</v>
      </c>
      <c r="AA487" s="17">
        <v>0.20005342885397701</v>
      </c>
      <c r="AB487" s="17">
        <v>0.11775372906309101</v>
      </c>
      <c r="AC487" s="17">
        <v>0.11954595247465299</v>
      </c>
      <c r="AD487" s="17">
        <v>9.8166288455323797E-2</v>
      </c>
      <c r="AE487" s="17"/>
      <c r="AF487" s="17">
        <v>0.175517024358602</v>
      </c>
      <c r="AG487" s="17">
        <v>0.21486894092120001</v>
      </c>
      <c r="AH487" s="17">
        <v>5.7393627546526799E-2</v>
      </c>
      <c r="AI487" s="17">
        <v>0.29378087624364901</v>
      </c>
      <c r="AJ487" s="17">
        <v>0.22099109146052201</v>
      </c>
      <c r="AK487" s="17"/>
      <c r="AL487" s="17">
        <v>0.18294285201050101</v>
      </c>
      <c r="AM487" s="17">
        <v>6.9798158188301804E-2</v>
      </c>
      <c r="AN487" s="17">
        <v>0.25674938806847702</v>
      </c>
      <c r="AO487" s="17">
        <v>0.43589810710142901</v>
      </c>
      <c r="AP487" s="17">
        <v>0.14637072251646299</v>
      </c>
      <c r="AQ487" s="17"/>
      <c r="AR487" s="17">
        <v>0.135371189274795</v>
      </c>
      <c r="AS487" s="17">
        <v>0.167721633223572</v>
      </c>
      <c r="AT487" s="17">
        <v>0.37791760393914597</v>
      </c>
    </row>
    <row r="488" spans="2:46" x14ac:dyDescent="0.3">
      <c r="B488" t="s">
        <v>248</v>
      </c>
      <c r="C488" s="17">
        <v>0.45015539663485299</v>
      </c>
      <c r="D488" s="17">
        <v>0.48953705148944299</v>
      </c>
      <c r="E488" s="17">
        <v>0.41188294260867803</v>
      </c>
      <c r="F488" s="17"/>
      <c r="G488" s="17">
        <v>0.26834070053046999</v>
      </c>
      <c r="H488" s="17">
        <v>0.30671448037738802</v>
      </c>
      <c r="I488" s="17">
        <v>0.35588764725793598</v>
      </c>
      <c r="J488" s="17">
        <v>0.45416718510027398</v>
      </c>
      <c r="K488" s="17">
        <v>0.58857235238629402</v>
      </c>
      <c r="L488" s="17">
        <v>0.66842080000105897</v>
      </c>
      <c r="M488" s="17"/>
      <c r="N488" s="17">
        <v>0.44358237349052898</v>
      </c>
      <c r="O488" s="17">
        <v>0.43831921054144002</v>
      </c>
      <c r="P488" s="17">
        <v>0.49704100988934802</v>
      </c>
      <c r="Q488" s="17">
        <v>0.42778140366014999</v>
      </c>
      <c r="R488" s="17"/>
      <c r="S488" s="17">
        <v>0.354412102696816</v>
      </c>
      <c r="T488" s="17">
        <v>0.42489956743469398</v>
      </c>
      <c r="U488" s="17">
        <v>0.44058238527837801</v>
      </c>
      <c r="V488" s="17">
        <v>0.45343785432086398</v>
      </c>
      <c r="W488" s="17">
        <v>0.44880518334816299</v>
      </c>
      <c r="X488" s="17">
        <v>0.48063499372249002</v>
      </c>
      <c r="Y488" s="17">
        <v>0.52444428197294701</v>
      </c>
      <c r="Z488" s="17">
        <v>0.37137332241854298</v>
      </c>
      <c r="AA488" s="17">
        <v>0.393721270143566</v>
      </c>
      <c r="AB488" s="17">
        <v>0.55195538255003995</v>
      </c>
      <c r="AC488" s="17">
        <v>0.51853016835932997</v>
      </c>
      <c r="AD488" s="17">
        <v>0.62831250097629199</v>
      </c>
      <c r="AE488" s="17"/>
      <c r="AF488" s="17">
        <v>0.23406605768666799</v>
      </c>
      <c r="AG488" s="17">
        <v>0.41746155185606099</v>
      </c>
      <c r="AH488" s="17">
        <v>0.75281016446546001</v>
      </c>
      <c r="AI488" s="17">
        <v>0.547217662666453</v>
      </c>
      <c r="AJ488" s="17">
        <v>0.419608075431669</v>
      </c>
      <c r="AK488" s="17"/>
      <c r="AL488" s="17">
        <v>0.41027239471561699</v>
      </c>
      <c r="AM488" s="17">
        <v>0.73946375970869305</v>
      </c>
      <c r="AN488" s="17">
        <v>0.36896251203337599</v>
      </c>
      <c r="AO488" s="17">
        <v>0.38869224635130301</v>
      </c>
      <c r="AP488" s="17">
        <v>0.238711768616132</v>
      </c>
      <c r="AQ488" s="17"/>
      <c r="AR488" s="17">
        <v>0.37709426206878599</v>
      </c>
      <c r="AS488" s="17">
        <v>0.60161867662269497</v>
      </c>
      <c r="AT488" s="17">
        <v>0.44993754267507902</v>
      </c>
    </row>
    <row r="489" spans="2:46" x14ac:dyDescent="0.3">
      <c r="B489" t="s">
        <v>232</v>
      </c>
      <c r="C489" s="17">
        <v>0.259671229738826</v>
      </c>
      <c r="D489" s="17">
        <v>0.233531555222667</v>
      </c>
      <c r="E489" s="17">
        <v>0.28512477219086302</v>
      </c>
      <c r="F489" s="17"/>
      <c r="G489" s="17">
        <v>0.30258479722166398</v>
      </c>
      <c r="H489" s="17">
        <v>0.236576648584191</v>
      </c>
      <c r="I489" s="17">
        <v>0.342859601479654</v>
      </c>
      <c r="J489" s="17">
        <v>0.332121847383192</v>
      </c>
      <c r="K489" s="17">
        <v>0.21610621961684601</v>
      </c>
      <c r="L489" s="17">
        <v>0.15243944287783801</v>
      </c>
      <c r="M489" s="17"/>
      <c r="N489" s="17">
        <v>0.220289572375679</v>
      </c>
      <c r="O489" s="17">
        <v>0.25726512386640699</v>
      </c>
      <c r="P489" s="17">
        <v>0.25448487441436002</v>
      </c>
      <c r="Q489" s="17">
        <v>0.31049524969192099</v>
      </c>
      <c r="R489" s="17"/>
      <c r="S489" s="17">
        <v>0.201081101768807</v>
      </c>
      <c r="T489" s="17">
        <v>0.275605610231765</v>
      </c>
      <c r="U489" s="17">
        <v>0.23094256473806399</v>
      </c>
      <c r="V489" s="17">
        <v>0.25325598679162697</v>
      </c>
      <c r="W489" s="17">
        <v>0.30643297964382998</v>
      </c>
      <c r="X489" s="17">
        <v>0.25279762721106502</v>
      </c>
      <c r="Y489" s="17">
        <v>0.24386150159806899</v>
      </c>
      <c r="Z489" s="17">
        <v>0.33616799599552599</v>
      </c>
      <c r="AA489" s="17">
        <v>0.312715021006161</v>
      </c>
      <c r="AB489" s="17">
        <v>0.249859035443115</v>
      </c>
      <c r="AC489" s="17">
        <v>0.29353221600393697</v>
      </c>
      <c r="AD489" s="17">
        <v>0.190656077387997</v>
      </c>
      <c r="AE489" s="17"/>
      <c r="AF489" s="17">
        <v>0.47007452921072601</v>
      </c>
      <c r="AG489" s="17">
        <v>0.29781291986296099</v>
      </c>
      <c r="AH489" s="17">
        <v>0.12867156257787499</v>
      </c>
      <c r="AI489" s="17">
        <v>9.3381983006436506E-2</v>
      </c>
      <c r="AJ489" s="17">
        <v>0.29364347295359999</v>
      </c>
      <c r="AK489" s="17"/>
      <c r="AL489" s="17">
        <v>0.31610721121796398</v>
      </c>
      <c r="AM489" s="17">
        <v>0.14058479586022801</v>
      </c>
      <c r="AN489" s="17">
        <v>0.29312884137248901</v>
      </c>
      <c r="AO489" s="17">
        <v>0.116905900365128</v>
      </c>
      <c r="AP489" s="17">
        <v>0.49728141098527001</v>
      </c>
      <c r="AQ489" s="17"/>
      <c r="AR489" s="17">
        <v>0.36058461855831098</v>
      </c>
      <c r="AS489" s="17">
        <v>0.18166114541428199</v>
      </c>
      <c r="AT489" s="17">
        <v>0.11300498092000399</v>
      </c>
    </row>
    <row r="490" spans="2:46" x14ac:dyDescent="0.3">
      <c r="B490" t="s">
        <v>79</v>
      </c>
      <c r="C490" s="17">
        <v>0.105478851021047</v>
      </c>
      <c r="D490" s="17">
        <v>7.4087828398155295E-2</v>
      </c>
      <c r="E490" s="17">
        <v>0.13650302730616701</v>
      </c>
      <c r="F490" s="17"/>
      <c r="G490" s="17">
        <v>0.19342874058803999</v>
      </c>
      <c r="H490" s="17">
        <v>0.103792226361937</v>
      </c>
      <c r="I490" s="17">
        <v>0.143102361311993</v>
      </c>
      <c r="J490" s="17">
        <v>9.9598603901119298E-2</v>
      </c>
      <c r="K490" s="17">
        <v>7.3247698162132904E-2</v>
      </c>
      <c r="L490" s="17">
        <v>4.4046230245131199E-2</v>
      </c>
      <c r="M490" s="17"/>
      <c r="N490" s="17">
        <v>5.97609676472904E-2</v>
      </c>
      <c r="O490" s="17">
        <v>0.119146414330965</v>
      </c>
      <c r="P490" s="17">
        <v>0.115645565964296</v>
      </c>
      <c r="Q490" s="17">
        <v>0.13289304671206101</v>
      </c>
      <c r="R490" s="17"/>
      <c r="S490" s="17">
        <v>0.14597468231375799</v>
      </c>
      <c r="T490" s="17">
        <v>0.116022001504195</v>
      </c>
      <c r="U490" s="17">
        <v>0.158990064835729</v>
      </c>
      <c r="V490" s="17">
        <v>0.118886382109276</v>
      </c>
      <c r="W490" s="17">
        <v>6.7826141462495604E-2</v>
      </c>
      <c r="X490" s="17">
        <v>0.114537677558551</v>
      </c>
      <c r="Y490" s="17">
        <v>7.6208902772492607E-2</v>
      </c>
      <c r="Z490" s="17">
        <v>4.8608166582067201E-2</v>
      </c>
      <c r="AA490" s="17">
        <v>9.3510279996297102E-2</v>
      </c>
      <c r="AB490" s="17">
        <v>8.0431852943753698E-2</v>
      </c>
      <c r="AC490" s="17">
        <v>6.8391663162081007E-2</v>
      </c>
      <c r="AD490" s="17">
        <v>8.28651331803862E-2</v>
      </c>
      <c r="AE490" s="17"/>
      <c r="AF490" s="17">
        <v>0.12034238874400401</v>
      </c>
      <c r="AG490" s="17">
        <v>6.9856587359778205E-2</v>
      </c>
      <c r="AH490" s="17">
        <v>6.1124645410138602E-2</v>
      </c>
      <c r="AI490" s="17">
        <v>6.5619478083461594E-2</v>
      </c>
      <c r="AJ490" s="17">
        <v>6.5757360154210007E-2</v>
      </c>
      <c r="AK490" s="17"/>
      <c r="AL490" s="17">
        <v>9.0677542055919005E-2</v>
      </c>
      <c r="AM490" s="17">
        <v>5.0153286242777401E-2</v>
      </c>
      <c r="AN490" s="17">
        <v>8.1159258525657793E-2</v>
      </c>
      <c r="AO490" s="17">
        <v>5.8503746182139098E-2</v>
      </c>
      <c r="AP490" s="17">
        <v>0.117636097882135</v>
      </c>
      <c r="AQ490" s="17"/>
      <c r="AR490" s="17">
        <v>0.12694993009810801</v>
      </c>
      <c r="AS490" s="17">
        <v>4.8998544739450797E-2</v>
      </c>
      <c r="AT490" s="17">
        <v>5.9139872465771202E-2</v>
      </c>
    </row>
    <row r="491" spans="2:46" x14ac:dyDescent="0.3">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row>
    <row r="492" spans="2:46" x14ac:dyDescent="0.3">
      <c r="B492" s="6" t="s">
        <v>263</v>
      </c>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row>
    <row r="493" spans="2:46" x14ac:dyDescent="0.3">
      <c r="B493" s="24" t="s">
        <v>65</v>
      </c>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row>
    <row r="494" spans="2:46" x14ac:dyDescent="0.3">
      <c r="B494" t="s">
        <v>140</v>
      </c>
      <c r="C494" s="17">
        <v>0.26869245188241703</v>
      </c>
      <c r="D494" s="17">
        <v>0.31260592264796</v>
      </c>
      <c r="E494" s="17">
        <v>0.225449388615685</v>
      </c>
      <c r="F494" s="17"/>
      <c r="G494" s="17">
        <v>0.221695075201848</v>
      </c>
      <c r="H494" s="17">
        <v>0.26972050626756</v>
      </c>
      <c r="I494" s="17">
        <v>0.23982274119420899</v>
      </c>
      <c r="J494" s="17">
        <v>0.27477745620618099</v>
      </c>
      <c r="K494" s="17">
        <v>0.30053321846328601</v>
      </c>
      <c r="L494" s="17">
        <v>0.29634429820362301</v>
      </c>
      <c r="M494" s="17"/>
      <c r="N494" s="17">
        <v>0.30422860308340499</v>
      </c>
      <c r="O494" s="17">
        <v>0.27654957355596099</v>
      </c>
      <c r="P494" s="17">
        <v>0.27949119425201002</v>
      </c>
      <c r="Q494" s="17">
        <v>0.210032115729087</v>
      </c>
      <c r="R494" s="17"/>
      <c r="S494" s="17">
        <v>0.257971471323868</v>
      </c>
      <c r="T494" s="17">
        <v>0.30560581741304699</v>
      </c>
      <c r="U494" s="17">
        <v>0.27803294202415402</v>
      </c>
      <c r="V494" s="17">
        <v>0.239260503465764</v>
      </c>
      <c r="W494" s="17">
        <v>0.27075855632864099</v>
      </c>
      <c r="X494" s="17">
        <v>0.245067667362662</v>
      </c>
      <c r="Y494" s="17">
        <v>0.29370290443212699</v>
      </c>
      <c r="Z494" s="17">
        <v>0.222686739475143</v>
      </c>
      <c r="AA494" s="17">
        <v>0.244510037378984</v>
      </c>
      <c r="AB494" s="17">
        <v>0.27179530816584702</v>
      </c>
      <c r="AC494" s="17">
        <v>0.25214842538489202</v>
      </c>
      <c r="AD494" s="17">
        <v>0.39045012777439803</v>
      </c>
      <c r="AE494" s="17"/>
      <c r="AF494" s="17">
        <v>0.20636574517372699</v>
      </c>
      <c r="AG494" s="17">
        <v>0.26199071552647601</v>
      </c>
      <c r="AH494" s="17">
        <v>0.44048082651367898</v>
      </c>
      <c r="AI494" s="17">
        <v>0.26892351201313602</v>
      </c>
      <c r="AJ494" s="17">
        <v>0.272208792653438</v>
      </c>
      <c r="AK494" s="17"/>
      <c r="AL494" s="17">
        <v>0.23911498027681399</v>
      </c>
      <c r="AM494" s="17">
        <v>0.44323533166583801</v>
      </c>
      <c r="AN494" s="17">
        <v>0.230315431458888</v>
      </c>
      <c r="AO494" s="17">
        <v>0.209129303857788</v>
      </c>
      <c r="AP494" s="17">
        <v>0.21599178470748301</v>
      </c>
      <c r="AQ494" s="17"/>
      <c r="AR494" s="17">
        <v>0.23762344145724401</v>
      </c>
      <c r="AS494" s="17">
        <v>0.37721058638343202</v>
      </c>
      <c r="AT494" s="17">
        <v>0.19489217452194699</v>
      </c>
    </row>
    <row r="495" spans="2:46" x14ac:dyDescent="0.3">
      <c r="B495" t="s">
        <v>248</v>
      </c>
      <c r="C495" s="17">
        <v>0.22681994182055101</v>
      </c>
      <c r="D495" s="17">
        <v>0.23102456911020899</v>
      </c>
      <c r="E495" s="17">
        <v>0.22248823738274301</v>
      </c>
      <c r="F495" s="17"/>
      <c r="G495" s="17">
        <v>0.27078473693302701</v>
      </c>
      <c r="H495" s="17">
        <v>0.22128753248753</v>
      </c>
      <c r="I495" s="17">
        <v>0.196661354987472</v>
      </c>
      <c r="J495" s="17">
        <v>0.216334317217106</v>
      </c>
      <c r="K495" s="17">
        <v>0.21766569908738401</v>
      </c>
      <c r="L495" s="17">
        <v>0.241300785193234</v>
      </c>
      <c r="M495" s="17"/>
      <c r="N495" s="17">
        <v>0.26788202936896299</v>
      </c>
      <c r="O495" s="17">
        <v>0.19439730036698599</v>
      </c>
      <c r="P495" s="17">
        <v>0.21193661467675401</v>
      </c>
      <c r="Q495" s="17">
        <v>0.23200335567504199</v>
      </c>
      <c r="R495" s="17"/>
      <c r="S495" s="17">
        <v>0.22252302389675599</v>
      </c>
      <c r="T495" s="17">
        <v>0.21087996705285</v>
      </c>
      <c r="U495" s="17">
        <v>0.20364222284289099</v>
      </c>
      <c r="V495" s="17">
        <v>0.19589391509319101</v>
      </c>
      <c r="W495" s="17">
        <v>0.23987709332458099</v>
      </c>
      <c r="X495" s="17">
        <v>0.232983847425909</v>
      </c>
      <c r="Y495" s="17">
        <v>0.21620811097849801</v>
      </c>
      <c r="Z495" s="17">
        <v>0.24355332127777601</v>
      </c>
      <c r="AA495" s="17">
        <v>0.267103973714795</v>
      </c>
      <c r="AB495" s="17">
        <v>0.239667520590014</v>
      </c>
      <c r="AC495" s="17">
        <v>0.25892275628073602</v>
      </c>
      <c r="AD495" s="17">
        <v>0.18755134204254401</v>
      </c>
      <c r="AE495" s="17"/>
      <c r="AF495" s="17">
        <v>0.24685523642924201</v>
      </c>
      <c r="AG495" s="17">
        <v>0.28181482675932301</v>
      </c>
      <c r="AH495" s="17">
        <v>0.147740022165159</v>
      </c>
      <c r="AI495" s="17">
        <v>0.187720758786044</v>
      </c>
      <c r="AJ495" s="17">
        <v>0.33385170504355899</v>
      </c>
      <c r="AK495" s="17"/>
      <c r="AL495" s="17">
        <v>0.293921910828497</v>
      </c>
      <c r="AM495" s="17">
        <v>0.12694375294573401</v>
      </c>
      <c r="AN495" s="17">
        <v>0.28104095700668202</v>
      </c>
      <c r="AO495" s="17">
        <v>0.284688925252713</v>
      </c>
      <c r="AP495" s="17">
        <v>0.275187538344281</v>
      </c>
      <c r="AQ495" s="17"/>
      <c r="AR495" s="17">
        <v>0.24882280308389401</v>
      </c>
      <c r="AS495" s="17">
        <v>0.18918420267731301</v>
      </c>
      <c r="AT495" s="17">
        <v>0.27405700539198102</v>
      </c>
    </row>
    <row r="496" spans="2:46" x14ac:dyDescent="0.3">
      <c r="B496" t="s">
        <v>232</v>
      </c>
      <c r="C496" s="17">
        <v>0.36290150311279501</v>
      </c>
      <c r="D496" s="17">
        <v>0.363003981083583</v>
      </c>
      <c r="E496" s="17">
        <v>0.36287969036144302</v>
      </c>
      <c r="F496" s="17"/>
      <c r="G496" s="17">
        <v>0.312720019321577</v>
      </c>
      <c r="H496" s="17">
        <v>0.39170488953500698</v>
      </c>
      <c r="I496" s="17">
        <v>0.37908616025064201</v>
      </c>
      <c r="J496" s="17">
        <v>0.38694799031453198</v>
      </c>
      <c r="K496" s="17">
        <v>0.364693373116658</v>
      </c>
      <c r="L496" s="17">
        <v>0.33895899089387399</v>
      </c>
      <c r="M496" s="17"/>
      <c r="N496" s="17">
        <v>0.34492194719371999</v>
      </c>
      <c r="O496" s="17">
        <v>0.38672860999674402</v>
      </c>
      <c r="P496" s="17">
        <v>0.34835256979726098</v>
      </c>
      <c r="Q496" s="17">
        <v>0.37101012134773698</v>
      </c>
      <c r="R496" s="17"/>
      <c r="S496" s="17">
        <v>0.36138471945504302</v>
      </c>
      <c r="T496" s="17">
        <v>0.35200684926690101</v>
      </c>
      <c r="U496" s="17">
        <v>0.31559917507898599</v>
      </c>
      <c r="V496" s="17">
        <v>0.39247992698872503</v>
      </c>
      <c r="W496" s="17">
        <v>0.37123742258545001</v>
      </c>
      <c r="X496" s="17">
        <v>0.36860039552177098</v>
      </c>
      <c r="Y496" s="17">
        <v>0.36614440128826897</v>
      </c>
      <c r="Z496" s="17">
        <v>0.43675905851140701</v>
      </c>
      <c r="AA496" s="17">
        <v>0.36916449368389598</v>
      </c>
      <c r="AB496" s="17">
        <v>0.37152055211563301</v>
      </c>
      <c r="AC496" s="17">
        <v>0.34002277386318602</v>
      </c>
      <c r="AD496" s="17">
        <v>0.30060286653637303</v>
      </c>
      <c r="AE496" s="17"/>
      <c r="AF496" s="17">
        <v>0.34958065162574498</v>
      </c>
      <c r="AG496" s="17">
        <v>0.35538974086361003</v>
      </c>
      <c r="AH496" s="17">
        <v>0.31591156002739601</v>
      </c>
      <c r="AI496" s="17">
        <v>0.43325234441263899</v>
      </c>
      <c r="AJ496" s="17">
        <v>0.289828428119634</v>
      </c>
      <c r="AK496" s="17"/>
      <c r="AL496" s="17">
        <v>0.33692211973286701</v>
      </c>
      <c r="AM496" s="17">
        <v>0.32909832888948398</v>
      </c>
      <c r="AN496" s="17">
        <v>0.38176052670521499</v>
      </c>
      <c r="AO496" s="17">
        <v>0.41640008651388899</v>
      </c>
      <c r="AP496" s="17">
        <v>0.36806241376701798</v>
      </c>
      <c r="AQ496" s="17"/>
      <c r="AR496" s="17">
        <v>0.35868171219016998</v>
      </c>
      <c r="AS496" s="17">
        <v>0.33820149274973099</v>
      </c>
      <c r="AT496" s="17">
        <v>0.42879013353942502</v>
      </c>
    </row>
    <row r="497" spans="2:46" x14ac:dyDescent="0.3">
      <c r="B497" t="s">
        <v>79</v>
      </c>
      <c r="C497" s="17">
        <v>0.14158610318423601</v>
      </c>
      <c r="D497" s="17">
        <v>9.3365527158247294E-2</v>
      </c>
      <c r="E497" s="17">
        <v>0.189182683640129</v>
      </c>
      <c r="F497" s="17"/>
      <c r="G497" s="17">
        <v>0.19480016854354701</v>
      </c>
      <c r="H497" s="17">
        <v>0.117287071709903</v>
      </c>
      <c r="I497" s="17">
        <v>0.184429743567677</v>
      </c>
      <c r="J497" s="17">
        <v>0.12194023626218101</v>
      </c>
      <c r="K497" s="17">
        <v>0.11710770933267201</v>
      </c>
      <c r="L497" s="17">
        <v>0.12339592570926899</v>
      </c>
      <c r="M497" s="17"/>
      <c r="N497" s="17">
        <v>8.2967420353912302E-2</v>
      </c>
      <c r="O497" s="17">
        <v>0.14232451608030899</v>
      </c>
      <c r="P497" s="17">
        <v>0.16021962127397399</v>
      </c>
      <c r="Q497" s="17">
        <v>0.186954407248134</v>
      </c>
      <c r="R497" s="17"/>
      <c r="S497" s="17">
        <v>0.15812078532433199</v>
      </c>
      <c r="T497" s="17">
        <v>0.131507366267202</v>
      </c>
      <c r="U497" s="17">
        <v>0.202725660053968</v>
      </c>
      <c r="V497" s="17">
        <v>0.17236565445231999</v>
      </c>
      <c r="W497" s="17">
        <v>0.11812692776132799</v>
      </c>
      <c r="X497" s="17">
        <v>0.15334808968965699</v>
      </c>
      <c r="Y497" s="17">
        <v>0.123944583301107</v>
      </c>
      <c r="Z497" s="17">
        <v>9.7000880735673395E-2</v>
      </c>
      <c r="AA497" s="17">
        <v>0.119221495222324</v>
      </c>
      <c r="AB497" s="17">
        <v>0.117016619128506</v>
      </c>
      <c r="AC497" s="17">
        <v>0.14890604447118599</v>
      </c>
      <c r="AD497" s="17">
        <v>0.121395663646684</v>
      </c>
      <c r="AE497" s="17"/>
      <c r="AF497" s="17">
        <v>0.19719836677128699</v>
      </c>
      <c r="AG497" s="17">
        <v>0.100804716850591</v>
      </c>
      <c r="AH497" s="17">
        <v>9.5867591293766596E-2</v>
      </c>
      <c r="AI497" s="17">
        <v>0.11010338478818001</v>
      </c>
      <c r="AJ497" s="17">
        <v>0.104111074183369</v>
      </c>
      <c r="AK497" s="17"/>
      <c r="AL497" s="17">
        <v>0.130040989161822</v>
      </c>
      <c r="AM497" s="17">
        <v>0.100722586498943</v>
      </c>
      <c r="AN497" s="17">
        <v>0.10688308482921401</v>
      </c>
      <c r="AO497" s="17">
        <v>8.9781684375610807E-2</v>
      </c>
      <c r="AP497" s="17">
        <v>0.14075826318121801</v>
      </c>
      <c r="AQ497" s="17"/>
      <c r="AR497" s="17">
        <v>0.154872043268692</v>
      </c>
      <c r="AS497" s="17">
        <v>9.54037181895242E-2</v>
      </c>
      <c r="AT497" s="17">
        <v>0.10226068654664799</v>
      </c>
    </row>
    <row r="498" spans="2:46" x14ac:dyDescent="0.3">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row>
    <row r="499" spans="2:46" x14ac:dyDescent="0.3">
      <c r="B499" s="6" t="s">
        <v>266</v>
      </c>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row>
    <row r="500" spans="2:46" x14ac:dyDescent="0.3">
      <c r="B500" s="24" t="s">
        <v>65</v>
      </c>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row>
    <row r="501" spans="2:46" x14ac:dyDescent="0.3">
      <c r="B501" t="s">
        <v>264</v>
      </c>
      <c r="C501" s="17">
        <v>0.51133133570306</v>
      </c>
      <c r="D501" s="17">
        <v>0.53604150844184695</v>
      </c>
      <c r="E501" s="17">
        <v>0.48678410191849097</v>
      </c>
      <c r="F501" s="17"/>
      <c r="G501" s="17">
        <v>0.57329256692465203</v>
      </c>
      <c r="H501" s="17">
        <v>0.541401663228815</v>
      </c>
      <c r="I501" s="17">
        <v>0.47797820801742702</v>
      </c>
      <c r="J501" s="17">
        <v>0.48876759110243601</v>
      </c>
      <c r="K501" s="17">
        <v>0.47047897407928801</v>
      </c>
      <c r="L501" s="17">
        <v>0.51860926947088304</v>
      </c>
      <c r="M501" s="17"/>
      <c r="N501" s="17">
        <v>0.54671584032308396</v>
      </c>
      <c r="O501" s="17">
        <v>0.50112597829896</v>
      </c>
      <c r="P501" s="17">
        <v>0.52035559095967698</v>
      </c>
      <c r="Q501" s="17">
        <v>0.47798309644784398</v>
      </c>
      <c r="R501" s="17"/>
      <c r="S501" s="17">
        <v>0.51131617923176198</v>
      </c>
      <c r="T501" s="17">
        <v>0.46566711171535802</v>
      </c>
      <c r="U501" s="17">
        <v>0.48515706161868499</v>
      </c>
      <c r="V501" s="17">
        <v>0.51888434890756696</v>
      </c>
      <c r="W501" s="17">
        <v>0.57701381645134897</v>
      </c>
      <c r="X501" s="17">
        <v>0.53414723767346795</v>
      </c>
      <c r="Y501" s="17">
        <v>0.54202345928803497</v>
      </c>
      <c r="Z501" s="17">
        <v>0.57928438731133103</v>
      </c>
      <c r="AA501" s="17">
        <v>0.46938972853307898</v>
      </c>
      <c r="AB501" s="17">
        <v>0.49549516329872501</v>
      </c>
      <c r="AC501" s="17">
        <v>0.48783993434739797</v>
      </c>
      <c r="AD501" s="17">
        <v>0.60312498725609398</v>
      </c>
      <c r="AE501" s="17"/>
      <c r="AF501" s="17">
        <v>0.59103753294788897</v>
      </c>
      <c r="AG501" s="17">
        <v>0.56602703927834197</v>
      </c>
      <c r="AH501" s="17">
        <v>0.54259484517863099</v>
      </c>
      <c r="AI501" s="17">
        <v>0.41064437464854198</v>
      </c>
      <c r="AJ501" s="17">
        <v>0.60472308939444797</v>
      </c>
      <c r="AK501" s="17"/>
      <c r="AL501" s="17">
        <v>0.65811042304215805</v>
      </c>
      <c r="AM501" s="17">
        <v>0.52765621144828401</v>
      </c>
      <c r="AN501" s="17">
        <v>0.57304128942508903</v>
      </c>
      <c r="AO501" s="17">
        <v>0.39567738517397499</v>
      </c>
      <c r="AP501" s="17">
        <v>0.55939090046821804</v>
      </c>
      <c r="AQ501" s="17"/>
      <c r="AR501" s="17">
        <v>0.53789237781194499</v>
      </c>
      <c r="AS501" s="17">
        <v>0.58007943462741696</v>
      </c>
      <c r="AT501" s="17">
        <v>0.39604199011435998</v>
      </c>
    </row>
    <row r="502" spans="2:46" x14ac:dyDescent="0.3">
      <c r="B502" t="s">
        <v>265</v>
      </c>
      <c r="C502" s="17">
        <v>0.21681489768037601</v>
      </c>
      <c r="D502" s="17">
        <v>0.225786606466017</v>
      </c>
      <c r="E502" s="17">
        <v>0.207604472425922</v>
      </c>
      <c r="F502" s="17"/>
      <c r="G502" s="17">
        <v>0.23684802626384899</v>
      </c>
      <c r="H502" s="17">
        <v>0.28523884081100298</v>
      </c>
      <c r="I502" s="17">
        <v>0.203038355510306</v>
      </c>
      <c r="J502" s="17">
        <v>0.15472602531659899</v>
      </c>
      <c r="K502" s="17">
        <v>0.22172601319111401</v>
      </c>
      <c r="L502" s="17">
        <v>0.20623893961254899</v>
      </c>
      <c r="M502" s="17"/>
      <c r="N502" s="17">
        <v>0.24333520834349501</v>
      </c>
      <c r="O502" s="17">
        <v>0.19551361539679099</v>
      </c>
      <c r="P502" s="17">
        <v>0.22114371620822601</v>
      </c>
      <c r="Q502" s="17">
        <v>0.203529405589495</v>
      </c>
      <c r="R502" s="17"/>
      <c r="S502" s="17">
        <v>0.26281074264881299</v>
      </c>
      <c r="T502" s="17">
        <v>0.227582701135985</v>
      </c>
      <c r="U502" s="17">
        <v>0.23167810563357499</v>
      </c>
      <c r="V502" s="17">
        <v>0.25780938864182901</v>
      </c>
      <c r="W502" s="17">
        <v>0.18754674718317099</v>
      </c>
      <c r="X502" s="17">
        <v>0.22566293789524999</v>
      </c>
      <c r="Y502" s="17">
        <v>0.212922247860729</v>
      </c>
      <c r="Z502" s="17">
        <v>0.16118337756121201</v>
      </c>
      <c r="AA502" s="17">
        <v>0.19152236777331499</v>
      </c>
      <c r="AB502" s="17">
        <v>0.181429451765068</v>
      </c>
      <c r="AC502" s="17">
        <v>0.19562537653891501</v>
      </c>
      <c r="AD502" s="17">
        <v>0.15254020831482601</v>
      </c>
      <c r="AE502" s="17"/>
      <c r="AF502" s="17">
        <v>0.122028960114705</v>
      </c>
      <c r="AG502" s="17">
        <v>0.189881369334956</v>
      </c>
      <c r="AH502" s="17">
        <v>0.233408126561928</v>
      </c>
      <c r="AI502" s="17">
        <v>0.41674159785383003</v>
      </c>
      <c r="AJ502" s="17">
        <v>0.16160970606538999</v>
      </c>
      <c r="AK502" s="17"/>
      <c r="AL502" s="17">
        <v>0.13254060360813899</v>
      </c>
      <c r="AM502" s="17">
        <v>0.26383532270521898</v>
      </c>
      <c r="AN502" s="17">
        <v>0.21050499245000001</v>
      </c>
      <c r="AO502" s="17">
        <v>0.43496452526712898</v>
      </c>
      <c r="AP502" s="17">
        <v>0.128555850932321</v>
      </c>
      <c r="AQ502" s="17"/>
      <c r="AR502" s="17">
        <v>0.120729509107689</v>
      </c>
      <c r="AS502" s="17">
        <v>0.257494511662342</v>
      </c>
      <c r="AT502" s="17">
        <v>0.433050261029648</v>
      </c>
    </row>
    <row r="503" spans="2:46" x14ac:dyDescent="0.3">
      <c r="B503" t="s">
        <v>79</v>
      </c>
      <c r="C503" s="17">
        <v>0.27185376661656402</v>
      </c>
      <c r="D503" s="17">
        <v>0.23817188509213599</v>
      </c>
      <c r="E503" s="17">
        <v>0.30561142565558702</v>
      </c>
      <c r="F503" s="17"/>
      <c r="G503" s="17">
        <v>0.18985940681149899</v>
      </c>
      <c r="H503" s="17">
        <v>0.17335949596018199</v>
      </c>
      <c r="I503" s="17">
        <v>0.31898343647226701</v>
      </c>
      <c r="J503" s="17">
        <v>0.35650638358096498</v>
      </c>
      <c r="K503" s="17">
        <v>0.30779501272959803</v>
      </c>
      <c r="L503" s="17">
        <v>0.275151790916568</v>
      </c>
      <c r="M503" s="17"/>
      <c r="N503" s="17">
        <v>0.20994895133342101</v>
      </c>
      <c r="O503" s="17">
        <v>0.30336040630424899</v>
      </c>
      <c r="P503" s="17">
        <v>0.25850069283209698</v>
      </c>
      <c r="Q503" s="17">
        <v>0.31848749796266201</v>
      </c>
      <c r="R503" s="17"/>
      <c r="S503" s="17">
        <v>0.225873078119426</v>
      </c>
      <c r="T503" s="17">
        <v>0.30675018714865698</v>
      </c>
      <c r="U503" s="17">
        <v>0.28316483274774001</v>
      </c>
      <c r="V503" s="17">
        <v>0.223306262450605</v>
      </c>
      <c r="W503" s="17">
        <v>0.23543943636548101</v>
      </c>
      <c r="X503" s="17">
        <v>0.24018982443128101</v>
      </c>
      <c r="Y503" s="17">
        <v>0.24505429285123601</v>
      </c>
      <c r="Z503" s="17">
        <v>0.25953223512745699</v>
      </c>
      <c r="AA503" s="17">
        <v>0.33908790369360597</v>
      </c>
      <c r="AB503" s="17">
        <v>0.32307538493620702</v>
      </c>
      <c r="AC503" s="17">
        <v>0.31653468911368698</v>
      </c>
      <c r="AD503" s="17">
        <v>0.24433480442908001</v>
      </c>
      <c r="AE503" s="17"/>
      <c r="AF503" s="17">
        <v>0.28693350693740599</v>
      </c>
      <c r="AG503" s="17">
        <v>0.244091591386702</v>
      </c>
      <c r="AH503" s="17">
        <v>0.22399702825944101</v>
      </c>
      <c r="AI503" s="17">
        <v>0.172614027497628</v>
      </c>
      <c r="AJ503" s="17">
        <v>0.23366720454016199</v>
      </c>
      <c r="AK503" s="17"/>
      <c r="AL503" s="17">
        <v>0.20934897334970301</v>
      </c>
      <c r="AM503" s="17">
        <v>0.20850846584649599</v>
      </c>
      <c r="AN503" s="17">
        <v>0.21645371812491099</v>
      </c>
      <c r="AO503" s="17">
        <v>0.169358089558896</v>
      </c>
      <c r="AP503" s="17">
        <v>0.31205324859946099</v>
      </c>
      <c r="AQ503" s="17"/>
      <c r="AR503" s="17">
        <v>0.34137811308036597</v>
      </c>
      <c r="AS503" s="17">
        <v>0.16242605371024099</v>
      </c>
      <c r="AT503" s="17">
        <v>0.170907748855992</v>
      </c>
    </row>
    <row r="504" spans="2:46" x14ac:dyDescent="0.3">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row>
    <row r="505" spans="2:46" x14ac:dyDescent="0.3">
      <c r="B505" s="6" t="s">
        <v>266</v>
      </c>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row>
    <row r="506" spans="2:46" x14ac:dyDescent="0.3">
      <c r="B506" s="24" t="s">
        <v>65</v>
      </c>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row>
    <row r="507" spans="2:46" x14ac:dyDescent="0.3">
      <c r="B507" t="s">
        <v>267</v>
      </c>
      <c r="C507" s="17">
        <v>0.37370698035613997</v>
      </c>
      <c r="D507" s="17">
        <v>0.40649741416549201</v>
      </c>
      <c r="E507" s="17">
        <v>0.34084711425905301</v>
      </c>
      <c r="F507" s="17"/>
      <c r="G507" s="17">
        <v>0.45433522201244497</v>
      </c>
      <c r="H507" s="17">
        <v>0.47025475155776503</v>
      </c>
      <c r="I507" s="17">
        <v>0.38324335959351902</v>
      </c>
      <c r="J507" s="17">
        <v>0.317746187564588</v>
      </c>
      <c r="K507" s="17">
        <v>0.30800752598334202</v>
      </c>
      <c r="L507" s="17">
        <v>0.32338520188311598</v>
      </c>
      <c r="M507" s="17"/>
      <c r="N507" s="17">
        <v>0.43676787196563999</v>
      </c>
      <c r="O507" s="17">
        <v>0.36049499009371</v>
      </c>
      <c r="P507" s="17">
        <v>0.372701911848975</v>
      </c>
      <c r="Q507" s="17">
        <v>0.31845729729977801</v>
      </c>
      <c r="R507" s="17"/>
      <c r="S507" s="17">
        <v>0.44815404953024501</v>
      </c>
      <c r="T507" s="17">
        <v>0.377728226722021</v>
      </c>
      <c r="U507" s="17">
        <v>0.37212188968130899</v>
      </c>
      <c r="V507" s="17">
        <v>0.36720397396247501</v>
      </c>
      <c r="W507" s="17">
        <v>0.38481170769582601</v>
      </c>
      <c r="X507" s="17">
        <v>0.366479558378837</v>
      </c>
      <c r="Y507" s="17">
        <v>0.34788073762559901</v>
      </c>
      <c r="Z507" s="17">
        <v>0.40607404472675901</v>
      </c>
      <c r="AA507" s="17">
        <v>0.35745897776530799</v>
      </c>
      <c r="AB507" s="17">
        <v>0.30893509710269201</v>
      </c>
      <c r="AC507" s="17">
        <v>0.35547888001766098</v>
      </c>
      <c r="AD507" s="17">
        <v>0.33800005011635598</v>
      </c>
      <c r="AE507" s="17"/>
      <c r="AF507" s="17">
        <v>0.40279289629285803</v>
      </c>
      <c r="AG507" s="17">
        <v>0.42156523092807102</v>
      </c>
      <c r="AH507" s="17">
        <v>0.46369358239942599</v>
      </c>
      <c r="AI507" s="17">
        <v>0.32093472521208999</v>
      </c>
      <c r="AJ507" s="17">
        <v>0.42514369647828099</v>
      </c>
      <c r="AK507" s="17"/>
      <c r="AL507" s="17">
        <v>0.47111315507009999</v>
      </c>
      <c r="AM507" s="17">
        <v>0.41691367869024998</v>
      </c>
      <c r="AN507" s="17">
        <v>0.42765652571471702</v>
      </c>
      <c r="AO507" s="17">
        <v>0.306034473579477</v>
      </c>
      <c r="AP507" s="17">
        <v>0.45758688645465201</v>
      </c>
      <c r="AQ507" s="17"/>
      <c r="AR507" s="17">
        <v>0.357931365119801</v>
      </c>
      <c r="AS507" s="17">
        <v>0.463095442822613</v>
      </c>
      <c r="AT507" s="17">
        <v>0.30833708467835502</v>
      </c>
    </row>
    <row r="508" spans="2:46" x14ac:dyDescent="0.3">
      <c r="B508" t="s">
        <v>268</v>
      </c>
      <c r="C508" s="17">
        <v>0.23159433899124701</v>
      </c>
      <c r="D508" s="17">
        <v>0.24228448504476399</v>
      </c>
      <c r="E508" s="17">
        <v>0.22182047853307699</v>
      </c>
      <c r="F508" s="17"/>
      <c r="G508" s="17">
        <v>0.222141772804785</v>
      </c>
      <c r="H508" s="17">
        <v>0.26398509873723303</v>
      </c>
      <c r="I508" s="17">
        <v>0.211762488667427</v>
      </c>
      <c r="J508" s="17">
        <v>0.197590577902024</v>
      </c>
      <c r="K508" s="17">
        <v>0.22818794564561701</v>
      </c>
      <c r="L508" s="17">
        <v>0.25765267922733298</v>
      </c>
      <c r="M508" s="17"/>
      <c r="N508" s="17">
        <v>0.279605749214004</v>
      </c>
      <c r="O508" s="17">
        <v>0.22685479260038899</v>
      </c>
      <c r="P508" s="17">
        <v>0.229498445171745</v>
      </c>
      <c r="Q508" s="17">
        <v>0.18760704037453901</v>
      </c>
      <c r="R508" s="17"/>
      <c r="S508" s="17">
        <v>0.23008990168615101</v>
      </c>
      <c r="T508" s="17">
        <v>0.23810409498521701</v>
      </c>
      <c r="U508" s="17">
        <v>0.220727244333801</v>
      </c>
      <c r="V508" s="17">
        <v>0.24949203487327001</v>
      </c>
      <c r="W508" s="17">
        <v>0.27805042227385401</v>
      </c>
      <c r="X508" s="17">
        <v>0.28088326166518701</v>
      </c>
      <c r="Y508" s="17">
        <v>0.22569818553010401</v>
      </c>
      <c r="Z508" s="17">
        <v>0.21929917203951299</v>
      </c>
      <c r="AA508" s="17">
        <v>0.203596075335436</v>
      </c>
      <c r="AB508" s="17">
        <v>0.21427374567410501</v>
      </c>
      <c r="AC508" s="17">
        <v>0.21616703574055399</v>
      </c>
      <c r="AD508" s="17">
        <v>0.14120433627787099</v>
      </c>
      <c r="AE508" s="17"/>
      <c r="AF508" s="17">
        <v>0.108779886676309</v>
      </c>
      <c r="AG508" s="17">
        <v>0.19587149789844699</v>
      </c>
      <c r="AH508" s="17">
        <v>0.207738466595455</v>
      </c>
      <c r="AI508" s="17">
        <v>0.49334254403462102</v>
      </c>
      <c r="AJ508" s="17">
        <v>0.20965458359405101</v>
      </c>
      <c r="AK508" s="17"/>
      <c r="AL508" s="17">
        <v>0.20283584739114499</v>
      </c>
      <c r="AM508" s="17">
        <v>0.238625936654219</v>
      </c>
      <c r="AN508" s="17">
        <v>0.22001913543000701</v>
      </c>
      <c r="AO508" s="17">
        <v>0.534374814469463</v>
      </c>
      <c r="AP508" s="17">
        <v>9.2091136491077794E-2</v>
      </c>
      <c r="AQ508" s="17"/>
      <c r="AR508" s="17">
        <v>0.10909390751504</v>
      </c>
      <c r="AS508" s="17">
        <v>0.27174492607731698</v>
      </c>
      <c r="AT508" s="17">
        <v>0.54255849386614197</v>
      </c>
    </row>
    <row r="509" spans="2:46" x14ac:dyDescent="0.3">
      <c r="B509" t="s">
        <v>79</v>
      </c>
      <c r="C509" s="17">
        <v>0.39469868065261299</v>
      </c>
      <c r="D509" s="17">
        <v>0.35121810078974403</v>
      </c>
      <c r="E509" s="17">
        <v>0.43733240720786998</v>
      </c>
      <c r="F509" s="17"/>
      <c r="G509" s="17">
        <v>0.323523005182769</v>
      </c>
      <c r="H509" s="17">
        <v>0.265760149705003</v>
      </c>
      <c r="I509" s="17">
        <v>0.40499415173905401</v>
      </c>
      <c r="J509" s="17">
        <v>0.484663234533388</v>
      </c>
      <c r="K509" s="17">
        <v>0.46380452837104102</v>
      </c>
      <c r="L509" s="17">
        <v>0.41896211888954998</v>
      </c>
      <c r="M509" s="17"/>
      <c r="N509" s="17">
        <v>0.28362637882035602</v>
      </c>
      <c r="O509" s="17">
        <v>0.41265021730590101</v>
      </c>
      <c r="P509" s="17">
        <v>0.397799642979281</v>
      </c>
      <c r="Q509" s="17">
        <v>0.49393566232568298</v>
      </c>
      <c r="R509" s="17"/>
      <c r="S509" s="17">
        <v>0.32175604878360298</v>
      </c>
      <c r="T509" s="17">
        <v>0.38416767829276299</v>
      </c>
      <c r="U509" s="17">
        <v>0.40715086598488998</v>
      </c>
      <c r="V509" s="17">
        <v>0.38330399116425601</v>
      </c>
      <c r="W509" s="17">
        <v>0.33713787003031997</v>
      </c>
      <c r="X509" s="17">
        <v>0.35263717995597499</v>
      </c>
      <c r="Y509" s="17">
        <v>0.42642107684429797</v>
      </c>
      <c r="Z509" s="17">
        <v>0.374626783233728</v>
      </c>
      <c r="AA509" s="17">
        <v>0.43894494689925501</v>
      </c>
      <c r="AB509" s="17">
        <v>0.47679115722320298</v>
      </c>
      <c r="AC509" s="17">
        <v>0.428354084241785</v>
      </c>
      <c r="AD509" s="17">
        <v>0.52079561360577198</v>
      </c>
      <c r="AE509" s="17"/>
      <c r="AF509" s="17">
        <v>0.48842721703083403</v>
      </c>
      <c r="AG509" s="17">
        <v>0.38256327117348199</v>
      </c>
      <c r="AH509" s="17">
        <v>0.32856795100511899</v>
      </c>
      <c r="AI509" s="17">
        <v>0.18572273075328899</v>
      </c>
      <c r="AJ509" s="17">
        <v>0.36520171992766798</v>
      </c>
      <c r="AK509" s="17"/>
      <c r="AL509" s="17">
        <v>0.32605099753875499</v>
      </c>
      <c r="AM509" s="17">
        <v>0.34446038465553103</v>
      </c>
      <c r="AN509" s="17">
        <v>0.35232433885527698</v>
      </c>
      <c r="AO509" s="17">
        <v>0.15959071195106</v>
      </c>
      <c r="AP509" s="17">
        <v>0.45032197705427002</v>
      </c>
      <c r="AQ509" s="17"/>
      <c r="AR509" s="17">
        <v>0.53297472736515905</v>
      </c>
      <c r="AS509" s="17">
        <v>0.26515963110007001</v>
      </c>
      <c r="AT509" s="17">
        <v>0.14910442145550301</v>
      </c>
    </row>
    <row r="510" spans="2:46" x14ac:dyDescent="0.3">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row>
    <row r="511" spans="2:46" x14ac:dyDescent="0.3">
      <c r="B511" s="6" t="s">
        <v>266</v>
      </c>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row>
    <row r="512" spans="2:46" x14ac:dyDescent="0.3">
      <c r="B512" s="24" t="s">
        <v>65</v>
      </c>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row>
    <row r="513" spans="2:46" x14ac:dyDescent="0.3">
      <c r="B513" t="s">
        <v>269</v>
      </c>
      <c r="C513" s="17">
        <v>0.494272531081417</v>
      </c>
      <c r="D513" s="17">
        <v>0.48812084163527703</v>
      </c>
      <c r="E513" s="17">
        <v>0.49986926870405501</v>
      </c>
      <c r="F513" s="17"/>
      <c r="G513" s="17">
        <v>0.46534405347493701</v>
      </c>
      <c r="H513" s="17">
        <v>0.49393464144059002</v>
      </c>
      <c r="I513" s="17">
        <v>0.43955305440644599</v>
      </c>
      <c r="J513" s="17">
        <v>0.58614497559045697</v>
      </c>
      <c r="K513" s="17">
        <v>0.484101053478803</v>
      </c>
      <c r="L513" s="17">
        <v>0.49058376426546102</v>
      </c>
      <c r="M513" s="17"/>
      <c r="N513" s="17">
        <v>0.52225531425025995</v>
      </c>
      <c r="O513" s="17">
        <v>0.46791597751438302</v>
      </c>
      <c r="P513" s="17">
        <v>0.50257514962669703</v>
      </c>
      <c r="Q513" s="17">
        <v>0.48604678038423399</v>
      </c>
      <c r="R513" s="17"/>
      <c r="S513" s="17">
        <v>0.39460779887729702</v>
      </c>
      <c r="T513" s="17">
        <v>0.52711229971789597</v>
      </c>
      <c r="U513" s="17">
        <v>0.43486094618238502</v>
      </c>
      <c r="V513" s="17">
        <v>0.49173008771892102</v>
      </c>
      <c r="W513" s="17">
        <v>0.49244392214023702</v>
      </c>
      <c r="X513" s="17">
        <v>0.51624717211915605</v>
      </c>
      <c r="Y513" s="17">
        <v>0.53626691094242795</v>
      </c>
      <c r="Z513" s="17">
        <v>0.54305620756458195</v>
      </c>
      <c r="AA513" s="17">
        <v>0.48035416987253199</v>
      </c>
      <c r="AB513" s="17">
        <v>0.53621744905545399</v>
      </c>
      <c r="AC513" s="17">
        <v>0.52747480071964303</v>
      </c>
      <c r="AD513" s="17">
        <v>0.61600512253083095</v>
      </c>
      <c r="AE513" s="17"/>
      <c r="AF513" s="17">
        <v>0.62169676666135099</v>
      </c>
      <c r="AG513" s="17">
        <v>0.57533090755182403</v>
      </c>
      <c r="AH513" s="17">
        <v>0.58846235231639399</v>
      </c>
      <c r="AI513" s="17">
        <v>0.23168955303043101</v>
      </c>
      <c r="AJ513" s="17">
        <v>0.55685388233377198</v>
      </c>
      <c r="AK513" s="17"/>
      <c r="AL513" s="17">
        <v>0.60355872160160595</v>
      </c>
      <c r="AM513" s="17">
        <v>0.56599861716583899</v>
      </c>
      <c r="AN513" s="17">
        <v>0.55060212966231004</v>
      </c>
      <c r="AO513" s="17">
        <v>0.14861573056053701</v>
      </c>
      <c r="AP513" s="17">
        <v>0.69912819506103296</v>
      </c>
      <c r="AQ513" s="17"/>
      <c r="AR513" s="17">
        <v>0.620124087784511</v>
      </c>
      <c r="AS513" s="17">
        <v>0.53320255914623305</v>
      </c>
      <c r="AT513" s="17">
        <v>0.166104024717594</v>
      </c>
    </row>
    <row r="514" spans="2:46" x14ac:dyDescent="0.3">
      <c r="B514" t="s">
        <v>270</v>
      </c>
      <c r="C514" s="17">
        <v>0.33921615584407899</v>
      </c>
      <c r="D514" s="17">
        <v>0.36519246966674501</v>
      </c>
      <c r="E514" s="17">
        <v>0.31373095692209402</v>
      </c>
      <c r="F514" s="17"/>
      <c r="G514" s="17">
        <v>0.36969237207224798</v>
      </c>
      <c r="H514" s="17">
        <v>0.33698726753382102</v>
      </c>
      <c r="I514" s="17">
        <v>0.330156188481878</v>
      </c>
      <c r="J514" s="17">
        <v>0.25475118999871199</v>
      </c>
      <c r="K514" s="17">
        <v>0.34999915957010302</v>
      </c>
      <c r="L514" s="17">
        <v>0.38952615267449398</v>
      </c>
      <c r="M514" s="17"/>
      <c r="N514" s="17">
        <v>0.38088598422394099</v>
      </c>
      <c r="O514" s="17">
        <v>0.36768649095267902</v>
      </c>
      <c r="P514" s="17">
        <v>0.32278011519359101</v>
      </c>
      <c r="Q514" s="17">
        <v>0.27711329716278699</v>
      </c>
      <c r="R514" s="17"/>
      <c r="S514" s="17">
        <v>0.43535757958788801</v>
      </c>
      <c r="T514" s="17">
        <v>0.313847536920415</v>
      </c>
      <c r="U514" s="17">
        <v>0.36342976746254102</v>
      </c>
      <c r="V514" s="17">
        <v>0.38850525913657402</v>
      </c>
      <c r="W514" s="17">
        <v>0.34892475308246401</v>
      </c>
      <c r="X514" s="17">
        <v>0.32985827619686803</v>
      </c>
      <c r="Y514" s="17">
        <v>0.29673298961476602</v>
      </c>
      <c r="Z514" s="17">
        <v>0.37229439596242903</v>
      </c>
      <c r="AA514" s="17">
        <v>0.30344239257634698</v>
      </c>
      <c r="AB514" s="17">
        <v>0.283850910122389</v>
      </c>
      <c r="AC514" s="17">
        <v>0.30394652752774198</v>
      </c>
      <c r="AD514" s="17">
        <v>0.21753603387659601</v>
      </c>
      <c r="AE514" s="17"/>
      <c r="AF514" s="17">
        <v>0.17862246026326101</v>
      </c>
      <c r="AG514" s="17">
        <v>0.31133636758660699</v>
      </c>
      <c r="AH514" s="17">
        <v>0.28984399745902101</v>
      </c>
      <c r="AI514" s="17">
        <v>0.61751556739665003</v>
      </c>
      <c r="AJ514" s="17">
        <v>0.36243246824153202</v>
      </c>
      <c r="AK514" s="17"/>
      <c r="AL514" s="17">
        <v>0.319219020748292</v>
      </c>
      <c r="AM514" s="17">
        <v>0.32816179887247199</v>
      </c>
      <c r="AN514" s="17">
        <v>0.31580613431458199</v>
      </c>
      <c r="AO514" s="17">
        <v>0.657658878525892</v>
      </c>
      <c r="AP514" s="17">
        <v>0.16134768012957401</v>
      </c>
      <c r="AQ514" s="17"/>
      <c r="AR514" s="17">
        <v>0.19673858139311801</v>
      </c>
      <c r="AS514" s="17">
        <v>0.40277586332215198</v>
      </c>
      <c r="AT514" s="17">
        <v>0.66153295489784902</v>
      </c>
    </row>
    <row r="515" spans="2:46" x14ac:dyDescent="0.3">
      <c r="B515" t="s">
        <v>271</v>
      </c>
      <c r="C515" s="17">
        <v>4.5807008115710597E-2</v>
      </c>
      <c r="D515" s="17">
        <v>4.41876659948367E-2</v>
      </c>
      <c r="E515" s="17">
        <v>4.7526835155596102E-2</v>
      </c>
      <c r="F515" s="17"/>
      <c r="G515" s="17">
        <v>3.2055271651789202E-2</v>
      </c>
      <c r="H515" s="17">
        <v>6.2635779884157305E-2</v>
      </c>
      <c r="I515" s="17">
        <v>6.56888756818476E-2</v>
      </c>
      <c r="J515" s="17">
        <v>1.9418867197613501E-2</v>
      </c>
      <c r="K515" s="17">
        <v>4.8617741591099002E-2</v>
      </c>
      <c r="L515" s="17">
        <v>4.4634487542895999E-2</v>
      </c>
      <c r="M515" s="17"/>
      <c r="N515" s="17">
        <v>2.9764088755243098E-2</v>
      </c>
      <c r="O515" s="17">
        <v>4.1161488745953399E-2</v>
      </c>
      <c r="P515" s="17">
        <v>5.8404441279437502E-2</v>
      </c>
      <c r="Q515" s="17">
        <v>5.5624337072056003E-2</v>
      </c>
      <c r="R515" s="17"/>
      <c r="S515" s="17">
        <v>4.1976033314013499E-2</v>
      </c>
      <c r="T515" s="17">
        <v>4.8749601314966501E-2</v>
      </c>
      <c r="U515" s="17">
        <v>7.3139293734130501E-2</v>
      </c>
      <c r="V515" s="17">
        <v>5.1719309849810401E-2</v>
      </c>
      <c r="W515" s="17">
        <v>3.8691425440749799E-2</v>
      </c>
      <c r="X515" s="17">
        <v>2.9811935589558601E-2</v>
      </c>
      <c r="Y515" s="17">
        <v>6.2624039986890007E-2</v>
      </c>
      <c r="Z515" s="17">
        <v>1.13112028843485E-2</v>
      </c>
      <c r="AA515" s="17">
        <v>3.41789076018865E-2</v>
      </c>
      <c r="AB515" s="17">
        <v>6.1581853901120698E-2</v>
      </c>
      <c r="AC515" s="17">
        <v>3.5299482941772098E-2</v>
      </c>
      <c r="AD515" s="17">
        <v>3.8611138724709199E-2</v>
      </c>
      <c r="AE515" s="17"/>
      <c r="AF515" s="17">
        <v>2.94253424242053E-2</v>
      </c>
      <c r="AG515" s="17">
        <v>3.2561948641500499E-2</v>
      </c>
      <c r="AH515" s="17">
        <v>2.5528490831218598E-2</v>
      </c>
      <c r="AI515" s="17">
        <v>0.103784706565253</v>
      </c>
      <c r="AJ515" s="17">
        <v>4.9152583467285599E-2</v>
      </c>
      <c r="AK515" s="17"/>
      <c r="AL515" s="17">
        <v>2.4455645217450101E-2</v>
      </c>
      <c r="AM515" s="17">
        <v>2.1557110285909301E-2</v>
      </c>
      <c r="AN515" s="17">
        <v>4.1089175213600802E-2</v>
      </c>
      <c r="AO515" s="17">
        <v>0.15347408548922201</v>
      </c>
      <c r="AP515" s="17">
        <v>1.35335420966275E-2</v>
      </c>
      <c r="AQ515" s="17"/>
      <c r="AR515" s="17">
        <v>2.41337416987847E-2</v>
      </c>
      <c r="AS515" s="17">
        <v>2.36032219335893E-2</v>
      </c>
      <c r="AT515" s="17">
        <v>0.13850376755994601</v>
      </c>
    </row>
    <row r="516" spans="2:46" x14ac:dyDescent="0.3">
      <c r="B516" t="s">
        <v>79</v>
      </c>
      <c r="C516" s="17">
        <v>0.120704304958794</v>
      </c>
      <c r="D516" s="17">
        <v>0.102499022703141</v>
      </c>
      <c r="E516" s="17">
        <v>0.138872939218254</v>
      </c>
      <c r="F516" s="17"/>
      <c r="G516" s="17">
        <v>0.132908302801026</v>
      </c>
      <c r="H516" s="17">
        <v>0.106442311141432</v>
      </c>
      <c r="I516" s="17">
        <v>0.16460188142982801</v>
      </c>
      <c r="J516" s="17">
        <v>0.13968496721321799</v>
      </c>
      <c r="K516" s="17">
        <v>0.11728204535999601</v>
      </c>
      <c r="L516" s="17">
        <v>7.5255595517148902E-2</v>
      </c>
      <c r="M516" s="17"/>
      <c r="N516" s="17">
        <v>6.7094612770556006E-2</v>
      </c>
      <c r="O516" s="17">
        <v>0.123236042786985</v>
      </c>
      <c r="P516" s="17">
        <v>0.116240293900275</v>
      </c>
      <c r="Q516" s="17">
        <v>0.181215585380923</v>
      </c>
      <c r="R516" s="17"/>
      <c r="S516" s="17">
        <v>0.12805858822080199</v>
      </c>
      <c r="T516" s="17">
        <v>0.110290562046723</v>
      </c>
      <c r="U516" s="17">
        <v>0.12856999262094401</v>
      </c>
      <c r="V516" s="17">
        <v>6.8045343294693805E-2</v>
      </c>
      <c r="W516" s="17">
        <v>0.119939899336549</v>
      </c>
      <c r="X516" s="17">
        <v>0.12408261609441799</v>
      </c>
      <c r="Y516" s="17">
        <v>0.10437605945591701</v>
      </c>
      <c r="Z516" s="17">
        <v>7.3338193588641395E-2</v>
      </c>
      <c r="AA516" s="17">
        <v>0.18202452994923499</v>
      </c>
      <c r="AB516" s="17">
        <v>0.118349786921037</v>
      </c>
      <c r="AC516" s="17">
        <v>0.133279188810843</v>
      </c>
      <c r="AD516" s="17">
        <v>0.12784770486786401</v>
      </c>
      <c r="AE516" s="17"/>
      <c r="AF516" s="17">
        <v>0.17025543065118301</v>
      </c>
      <c r="AG516" s="17">
        <v>8.0770776220068993E-2</v>
      </c>
      <c r="AH516" s="17">
        <v>9.6165159393366201E-2</v>
      </c>
      <c r="AI516" s="17">
        <v>4.7010173007666203E-2</v>
      </c>
      <c r="AJ516" s="17">
        <v>3.1561065957410601E-2</v>
      </c>
      <c r="AK516" s="17"/>
      <c r="AL516" s="17">
        <v>5.2766612432652099E-2</v>
      </c>
      <c r="AM516" s="17">
        <v>8.4282473675779596E-2</v>
      </c>
      <c r="AN516" s="17">
        <v>9.2502560809506598E-2</v>
      </c>
      <c r="AO516" s="17">
        <v>4.0251305424349397E-2</v>
      </c>
      <c r="AP516" s="17">
        <v>0.125990582712766</v>
      </c>
      <c r="AQ516" s="17"/>
      <c r="AR516" s="17">
        <v>0.159003589123587</v>
      </c>
      <c r="AS516" s="17">
        <v>4.0418355598026597E-2</v>
      </c>
      <c r="AT516" s="17">
        <v>3.38592528246104E-2</v>
      </c>
    </row>
    <row r="517" spans="2:46" x14ac:dyDescent="0.3">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row>
    <row r="518" spans="2:46" x14ac:dyDescent="0.3">
      <c r="B518" s="6" t="s">
        <v>282</v>
      </c>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row>
    <row r="519" spans="2:46" x14ac:dyDescent="0.3">
      <c r="B519" s="24" t="s">
        <v>65</v>
      </c>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row>
    <row r="520" spans="2:46" x14ac:dyDescent="0.3">
      <c r="B520" t="s">
        <v>277</v>
      </c>
      <c r="C520" s="17">
        <v>6.4670457513224797E-2</v>
      </c>
      <c r="D520" s="17">
        <v>7.3333173173424193E-2</v>
      </c>
      <c r="E520" s="17">
        <v>5.6386391050795202E-2</v>
      </c>
      <c r="F520" s="17"/>
      <c r="G520" s="17">
        <v>3.7538303265140897E-2</v>
      </c>
      <c r="H520" s="17">
        <v>0.149728549618937</v>
      </c>
      <c r="I520" s="17">
        <v>5.9607304977505798E-2</v>
      </c>
      <c r="J520" s="17">
        <v>2.43679408656335E-2</v>
      </c>
      <c r="K520" s="17">
        <v>5.3890560803345797E-2</v>
      </c>
      <c r="L520" s="17">
        <v>5.7718189604791498E-2</v>
      </c>
      <c r="M520" s="17"/>
      <c r="N520" s="17">
        <v>9.0883414189593406E-2</v>
      </c>
      <c r="O520" s="17">
        <v>5.2852932127261498E-2</v>
      </c>
      <c r="P520" s="17">
        <v>6.9860905990619698E-2</v>
      </c>
      <c r="Q520" s="17">
        <v>4.4899055383184401E-2</v>
      </c>
      <c r="R520" s="17"/>
      <c r="S520" s="17">
        <v>0.121078269066155</v>
      </c>
      <c r="T520" s="17">
        <v>4.2650353661496103E-2</v>
      </c>
      <c r="U520" s="17">
        <v>4.7872759672218802E-2</v>
      </c>
      <c r="V520" s="17">
        <v>5.0946417335155599E-2</v>
      </c>
      <c r="W520" s="17">
        <v>7.0802968692346702E-2</v>
      </c>
      <c r="X520" s="17">
        <v>6.66497189532613E-2</v>
      </c>
      <c r="Y520" s="17">
        <v>5.5586100477542602E-2</v>
      </c>
      <c r="Z520" s="17">
        <v>6.3562696190439805E-2</v>
      </c>
      <c r="AA520" s="17">
        <v>5.0065964526002198E-2</v>
      </c>
      <c r="AB520" s="17">
        <v>5.7617925906070497E-2</v>
      </c>
      <c r="AC520" s="17">
        <v>6.0587512709300302E-2</v>
      </c>
      <c r="AD520" s="17">
        <v>6.9248159145360103E-2</v>
      </c>
      <c r="AE520" s="17"/>
      <c r="AF520" s="17">
        <v>2.6453435747131201E-2</v>
      </c>
      <c r="AG520" s="17">
        <v>4.4820906465542897E-2</v>
      </c>
      <c r="AH520" s="17">
        <v>2.5239658823358099E-2</v>
      </c>
      <c r="AI520" s="17">
        <v>0.21458650073985999</v>
      </c>
      <c r="AJ520" s="17">
        <v>2.1022254314181001E-2</v>
      </c>
      <c r="AK520" s="17"/>
      <c r="AL520" s="17">
        <v>2.5032379945483799E-2</v>
      </c>
      <c r="AM520" s="17">
        <v>2.43077435288412E-2</v>
      </c>
      <c r="AN520" s="17">
        <v>5.9775420070819499E-2</v>
      </c>
      <c r="AO520" s="17">
        <v>0.27976928466283102</v>
      </c>
      <c r="AP520" s="17">
        <v>1.85499749435795E-2</v>
      </c>
      <c r="AQ520" s="17"/>
      <c r="AR520" s="17">
        <v>1.2319217261983E-2</v>
      </c>
      <c r="AS520" s="17">
        <v>3.7132171781520701E-2</v>
      </c>
      <c r="AT520" s="17">
        <v>0.27655966181470798</v>
      </c>
    </row>
    <row r="521" spans="2:46" x14ac:dyDescent="0.3">
      <c r="B521" t="s">
        <v>278</v>
      </c>
      <c r="C521" s="17">
        <v>0.16887855587386399</v>
      </c>
      <c r="D521" s="17">
        <v>0.183150185205495</v>
      </c>
      <c r="E521" s="17">
        <v>0.155415141896285</v>
      </c>
      <c r="F521" s="17"/>
      <c r="G521" s="17">
        <v>0.17408554550546501</v>
      </c>
      <c r="H521" s="17">
        <v>0.19767584567978499</v>
      </c>
      <c r="I521" s="17">
        <v>0.124456581344287</v>
      </c>
      <c r="J521" s="17">
        <v>0.124602289343829</v>
      </c>
      <c r="K521" s="17">
        <v>0.142892398865447</v>
      </c>
      <c r="L521" s="17">
        <v>0.23167131715130301</v>
      </c>
      <c r="M521" s="17"/>
      <c r="N521" s="17">
        <v>0.175987830819302</v>
      </c>
      <c r="O521" s="17">
        <v>0.18315235408511099</v>
      </c>
      <c r="P521" s="17">
        <v>0.17097732451887099</v>
      </c>
      <c r="Q521" s="17">
        <v>0.144694448861407</v>
      </c>
      <c r="R521" s="17"/>
      <c r="S521" s="17">
        <v>0.21493472440171199</v>
      </c>
      <c r="T521" s="17">
        <v>0.16604519893904399</v>
      </c>
      <c r="U521" s="17">
        <v>0.179959164818876</v>
      </c>
      <c r="V521" s="17">
        <v>0.22525472826182699</v>
      </c>
      <c r="W521" s="17">
        <v>0.18022098508913501</v>
      </c>
      <c r="X521" s="17">
        <v>0.182074788087463</v>
      </c>
      <c r="Y521" s="17">
        <v>0.17372635561399499</v>
      </c>
      <c r="Z521" s="17">
        <v>9.4825474642006802E-2</v>
      </c>
      <c r="AA521" s="17">
        <v>0.11909370701309201</v>
      </c>
      <c r="AB521" s="17">
        <v>0.13462894777425599</v>
      </c>
      <c r="AC521" s="17">
        <v>0.13540450420589301</v>
      </c>
      <c r="AD521" s="17">
        <v>0.127247100904155</v>
      </c>
      <c r="AE521" s="17"/>
      <c r="AF521" s="17">
        <v>3.9681234651107601E-2</v>
      </c>
      <c r="AG521" s="17">
        <v>0.11820902139286101</v>
      </c>
      <c r="AH521" s="17">
        <v>0.17313789811090499</v>
      </c>
      <c r="AI521" s="17">
        <v>0.42763347893030801</v>
      </c>
      <c r="AJ521" s="17">
        <v>0.13700667433949801</v>
      </c>
      <c r="AK521" s="17"/>
      <c r="AL521" s="17">
        <v>0.108092764365</v>
      </c>
      <c r="AM521" s="17">
        <v>0.18120304170124199</v>
      </c>
      <c r="AN521" s="17">
        <v>0.134503337824392</v>
      </c>
      <c r="AO521" s="17">
        <v>0.48925282758391703</v>
      </c>
      <c r="AP521" s="17">
        <v>2.40654655127676E-2</v>
      </c>
      <c r="AQ521" s="17"/>
      <c r="AR521" s="17">
        <v>5.2321882259249497E-2</v>
      </c>
      <c r="AS521" s="17">
        <v>0.18558221204528999</v>
      </c>
      <c r="AT521" s="17">
        <v>0.49038286607919701</v>
      </c>
    </row>
    <row r="522" spans="2:46" x14ac:dyDescent="0.3">
      <c r="B522" t="s">
        <v>279</v>
      </c>
      <c r="C522" s="17">
        <v>0.25199473477191497</v>
      </c>
      <c r="D522" s="17">
        <v>0.29274295740413903</v>
      </c>
      <c r="E522" s="17">
        <v>0.2128731906287</v>
      </c>
      <c r="F522" s="17"/>
      <c r="G522" s="17">
        <v>0.24221095038434301</v>
      </c>
      <c r="H522" s="17">
        <v>0.253607670748973</v>
      </c>
      <c r="I522" s="17">
        <v>0.26756192235116799</v>
      </c>
      <c r="J522" s="17">
        <v>0.210722916916632</v>
      </c>
      <c r="K522" s="17">
        <v>0.28692354360199701</v>
      </c>
      <c r="L522" s="17">
        <v>0.254576240425264</v>
      </c>
      <c r="M522" s="17"/>
      <c r="N522" s="17">
        <v>0.298292941776863</v>
      </c>
      <c r="O522" s="17">
        <v>0.24790274029780801</v>
      </c>
      <c r="P522" s="17">
        <v>0.24784956822565701</v>
      </c>
      <c r="Q522" s="17">
        <v>0.20685884196715601</v>
      </c>
      <c r="R522" s="17"/>
      <c r="S522" s="17">
        <v>0.27553528227039797</v>
      </c>
      <c r="T522" s="17">
        <v>0.25625987851547199</v>
      </c>
      <c r="U522" s="17">
        <v>0.284744399881874</v>
      </c>
      <c r="V522" s="17">
        <v>0.24421318855771601</v>
      </c>
      <c r="W522" s="17">
        <v>0.25549593138572002</v>
      </c>
      <c r="X522" s="17">
        <v>0.21620011102853301</v>
      </c>
      <c r="Y522" s="17">
        <v>0.26937237635795802</v>
      </c>
      <c r="Z522" s="17">
        <v>0.25831315147529998</v>
      </c>
      <c r="AA522" s="17">
        <v>0.27138800113185002</v>
      </c>
      <c r="AB522" s="17">
        <v>0.217665119035962</v>
      </c>
      <c r="AC522" s="17">
        <v>0.202813606293888</v>
      </c>
      <c r="AD522" s="17">
        <v>0.218047900400066</v>
      </c>
      <c r="AE522" s="17"/>
      <c r="AF522" s="17">
        <v>0.155627541237393</v>
      </c>
      <c r="AG522" s="17">
        <v>0.25761673804372098</v>
      </c>
      <c r="AH522" s="17">
        <v>0.31775513629464303</v>
      </c>
      <c r="AI522" s="17">
        <v>0.25675422358651101</v>
      </c>
      <c r="AJ522" s="17">
        <v>0.33080825422534899</v>
      </c>
      <c r="AK522" s="17"/>
      <c r="AL522" s="17">
        <v>0.32424092380736502</v>
      </c>
      <c r="AM522" s="17">
        <v>0.33230647681825698</v>
      </c>
      <c r="AN522" s="17">
        <v>0.26805867464239502</v>
      </c>
      <c r="AO522" s="17">
        <v>0.17888101866494599</v>
      </c>
      <c r="AP522" s="17">
        <v>0.16886683924565299</v>
      </c>
      <c r="AQ522" s="17"/>
      <c r="AR522" s="17">
        <v>0.173630976856332</v>
      </c>
      <c r="AS522" s="17">
        <v>0.40856572554976001</v>
      </c>
      <c r="AT522" s="17">
        <v>0.191813449919194</v>
      </c>
    </row>
    <row r="523" spans="2:46" x14ac:dyDescent="0.3">
      <c r="B523" t="s">
        <v>280</v>
      </c>
      <c r="C523" s="17">
        <v>0.44646171742219798</v>
      </c>
      <c r="D523" s="17">
        <v>0.40328678583101601</v>
      </c>
      <c r="E523" s="17">
        <v>0.48706547024878999</v>
      </c>
      <c r="F523" s="17"/>
      <c r="G523" s="17">
        <v>0.43187313548022999</v>
      </c>
      <c r="H523" s="17">
        <v>0.345776289463404</v>
      </c>
      <c r="I523" s="17">
        <v>0.470216104338746</v>
      </c>
      <c r="J523" s="17">
        <v>0.55903121356355101</v>
      </c>
      <c r="K523" s="17">
        <v>0.47489975775891302</v>
      </c>
      <c r="L523" s="17">
        <v>0.40805568576856399</v>
      </c>
      <c r="M523" s="17"/>
      <c r="N523" s="17">
        <v>0.40050545685883199</v>
      </c>
      <c r="O523" s="17">
        <v>0.442793934719585</v>
      </c>
      <c r="P523" s="17">
        <v>0.44470355470383099</v>
      </c>
      <c r="Q523" s="17">
        <v>0.50452178776800904</v>
      </c>
      <c r="R523" s="17"/>
      <c r="S523" s="17">
        <v>0.31005582912165203</v>
      </c>
      <c r="T523" s="17">
        <v>0.45470482301933202</v>
      </c>
      <c r="U523" s="17">
        <v>0.40779649011660302</v>
      </c>
      <c r="V523" s="17">
        <v>0.39434510262746197</v>
      </c>
      <c r="W523" s="17">
        <v>0.43525864714822399</v>
      </c>
      <c r="X523" s="17">
        <v>0.47654961379508198</v>
      </c>
      <c r="Y523" s="17">
        <v>0.42263262319368</v>
      </c>
      <c r="Z523" s="17">
        <v>0.54272720562046795</v>
      </c>
      <c r="AA523" s="17">
        <v>0.50371915784446397</v>
      </c>
      <c r="AB523" s="17">
        <v>0.54436024869472999</v>
      </c>
      <c r="AC523" s="17">
        <v>0.52472220347578902</v>
      </c>
      <c r="AD523" s="17">
        <v>0.54580781140161805</v>
      </c>
      <c r="AE523" s="17"/>
      <c r="AF523" s="17">
        <v>0.70169694679066297</v>
      </c>
      <c r="AG523" s="17">
        <v>0.54205948257449199</v>
      </c>
      <c r="AH523" s="17">
        <v>0.449880622779189</v>
      </c>
      <c r="AI523" s="17">
        <v>8.0851269220577004E-2</v>
      </c>
      <c r="AJ523" s="17">
        <v>0.45330957635767599</v>
      </c>
      <c r="AK523" s="17"/>
      <c r="AL523" s="17">
        <v>0.49898718200632602</v>
      </c>
      <c r="AM523" s="17">
        <v>0.42394829378715598</v>
      </c>
      <c r="AN523" s="17">
        <v>0.49680726844565098</v>
      </c>
      <c r="AO523" s="17">
        <v>3.79078223036204E-2</v>
      </c>
      <c r="AP523" s="17">
        <v>0.75456005487657296</v>
      </c>
      <c r="AQ523" s="17"/>
      <c r="AR523" s="17">
        <v>0.68500394458557601</v>
      </c>
      <c r="AS523" s="17">
        <v>0.34424095907538699</v>
      </c>
      <c r="AT523" s="17">
        <v>2.2116156596349999E-2</v>
      </c>
    </row>
    <row r="524" spans="2:46" x14ac:dyDescent="0.3">
      <c r="B524" t="s">
        <v>79</v>
      </c>
      <c r="C524" s="17">
        <v>6.7994534418798394E-2</v>
      </c>
      <c r="D524" s="17">
        <v>4.7486898385925798E-2</v>
      </c>
      <c r="E524" s="17">
        <v>8.8259806175429195E-2</v>
      </c>
      <c r="F524" s="17"/>
      <c r="G524" s="17">
        <v>0.114292065364822</v>
      </c>
      <c r="H524" s="17">
        <v>5.3211644488901297E-2</v>
      </c>
      <c r="I524" s="17">
        <v>7.8158086988293296E-2</v>
      </c>
      <c r="J524" s="17">
        <v>8.1275639310354406E-2</v>
      </c>
      <c r="K524" s="17">
        <v>4.1393738970298098E-2</v>
      </c>
      <c r="L524" s="17">
        <v>4.7978567050077699E-2</v>
      </c>
      <c r="M524" s="17"/>
      <c r="N524" s="17">
        <v>3.4330356355409597E-2</v>
      </c>
      <c r="O524" s="17">
        <v>7.3298038770235399E-2</v>
      </c>
      <c r="P524" s="17">
        <v>6.6608646561021001E-2</v>
      </c>
      <c r="Q524" s="17">
        <v>9.9025866020243797E-2</v>
      </c>
      <c r="R524" s="17"/>
      <c r="S524" s="17">
        <v>7.8395895140082703E-2</v>
      </c>
      <c r="T524" s="17">
        <v>8.0339745864655296E-2</v>
      </c>
      <c r="U524" s="17">
        <v>7.96271855104278E-2</v>
      </c>
      <c r="V524" s="17">
        <v>8.5240563217839196E-2</v>
      </c>
      <c r="W524" s="17">
        <v>5.8221467684574701E-2</v>
      </c>
      <c r="X524" s="17">
        <v>5.8525768135661099E-2</v>
      </c>
      <c r="Y524" s="17">
        <v>7.8682544356824799E-2</v>
      </c>
      <c r="Z524" s="17">
        <v>4.0571472071785401E-2</v>
      </c>
      <c r="AA524" s="17">
        <v>5.5733169484591803E-2</v>
      </c>
      <c r="AB524" s="17">
        <v>4.5727758588980899E-2</v>
      </c>
      <c r="AC524" s="17">
        <v>7.6472173315128705E-2</v>
      </c>
      <c r="AD524" s="17">
        <v>3.9649028148800801E-2</v>
      </c>
      <c r="AE524" s="17"/>
      <c r="AF524" s="17">
        <v>7.6540841573705096E-2</v>
      </c>
      <c r="AG524" s="17">
        <v>3.7293851523383902E-2</v>
      </c>
      <c r="AH524" s="17">
        <v>3.3986683991904E-2</v>
      </c>
      <c r="AI524" s="17">
        <v>2.0174527522743999E-2</v>
      </c>
      <c r="AJ524" s="17">
        <v>5.7853240763296301E-2</v>
      </c>
      <c r="AK524" s="17"/>
      <c r="AL524" s="17">
        <v>4.36467498758253E-2</v>
      </c>
      <c r="AM524" s="17">
        <v>3.8234444164504E-2</v>
      </c>
      <c r="AN524" s="17">
        <v>4.0855299016742799E-2</v>
      </c>
      <c r="AO524" s="17">
        <v>1.4189046784685499E-2</v>
      </c>
      <c r="AP524" s="17">
        <v>3.3957665421427502E-2</v>
      </c>
      <c r="AQ524" s="17"/>
      <c r="AR524" s="17">
        <v>7.6723979036859E-2</v>
      </c>
      <c r="AS524" s="17">
        <v>2.44789315480426E-2</v>
      </c>
      <c r="AT524" s="17">
        <v>1.9127865590551799E-2</v>
      </c>
    </row>
    <row r="525" spans="2:46" x14ac:dyDescent="0.3">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row>
    <row r="526" spans="2:46" x14ac:dyDescent="0.3">
      <c r="B526" s="6" t="s">
        <v>283</v>
      </c>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c r="AN526" s="17"/>
      <c r="AO526" s="17"/>
      <c r="AP526" s="17"/>
      <c r="AQ526" s="17"/>
      <c r="AR526" s="17"/>
      <c r="AS526" s="17"/>
      <c r="AT526" s="17"/>
    </row>
    <row r="527" spans="2:46" x14ac:dyDescent="0.3">
      <c r="B527" s="24" t="s">
        <v>65</v>
      </c>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row>
    <row r="528" spans="2:46" x14ac:dyDescent="0.3">
      <c r="B528" t="s">
        <v>277</v>
      </c>
      <c r="C528" s="17">
        <v>8.6088289079974498E-2</v>
      </c>
      <c r="D528" s="17">
        <v>0.11122545373559301</v>
      </c>
      <c r="E528" s="17">
        <v>6.1749412709313799E-2</v>
      </c>
      <c r="F528" s="17"/>
      <c r="G528" s="17">
        <v>0.117541343980071</v>
      </c>
      <c r="H528" s="17">
        <v>0.20895970331678501</v>
      </c>
      <c r="I528" s="17">
        <v>8.2866413009285003E-2</v>
      </c>
      <c r="J528" s="17">
        <v>4.9630237372998702E-2</v>
      </c>
      <c r="K528" s="17">
        <v>4.2413972456391898E-2</v>
      </c>
      <c r="L528" s="17">
        <v>2.6858332943581201E-2</v>
      </c>
      <c r="M528" s="17"/>
      <c r="N528" s="17">
        <v>0.156600023945283</v>
      </c>
      <c r="O528" s="17">
        <v>6.9299144593519796E-2</v>
      </c>
      <c r="P528" s="17">
        <v>5.7329736671895802E-2</v>
      </c>
      <c r="Q528" s="17">
        <v>5.1932865956957702E-2</v>
      </c>
      <c r="R528" s="17"/>
      <c r="S528" s="17">
        <v>0.17844065374502899</v>
      </c>
      <c r="T528" s="17">
        <v>4.9828600679809397E-2</v>
      </c>
      <c r="U528" s="17">
        <v>4.8836723888224402E-2</v>
      </c>
      <c r="V528" s="17">
        <v>4.7888270736090803E-2</v>
      </c>
      <c r="W528" s="17">
        <v>8.9452451341384395E-2</v>
      </c>
      <c r="X528" s="17">
        <v>8.6975643211531201E-2</v>
      </c>
      <c r="Y528" s="17">
        <v>6.5899009515745302E-2</v>
      </c>
      <c r="Z528" s="17">
        <v>0.141817396334944</v>
      </c>
      <c r="AA528" s="17">
        <v>0.117164027918525</v>
      </c>
      <c r="AB528" s="17">
        <v>3.6948950610109901E-2</v>
      </c>
      <c r="AC528" s="17">
        <v>0.102757495481473</v>
      </c>
      <c r="AD528" s="17">
        <v>0</v>
      </c>
      <c r="AE528" s="17"/>
      <c r="AF528" s="17">
        <v>9.3881434798056707E-3</v>
      </c>
      <c r="AG528" s="17">
        <v>0.20935910100795499</v>
      </c>
      <c r="AH528" s="17">
        <v>1.5675654825191902E-2</v>
      </c>
      <c r="AI528" s="17">
        <v>2.48229353228368E-2</v>
      </c>
      <c r="AJ528" s="17">
        <v>4.4655421761669999E-2</v>
      </c>
      <c r="AK528" s="17"/>
      <c r="AL528" s="17">
        <v>3.3557198025479802E-2</v>
      </c>
      <c r="AM528" s="17">
        <v>1.8733302466217499E-2</v>
      </c>
      <c r="AN528" s="17">
        <v>0.33649610071399999</v>
      </c>
      <c r="AO528" s="17">
        <v>3.5405318639966002E-2</v>
      </c>
      <c r="AP528" s="17">
        <v>0</v>
      </c>
      <c r="AQ528" s="17"/>
      <c r="AR528" s="17">
        <v>0.10130723340280701</v>
      </c>
      <c r="AS528" s="17">
        <v>8.8900093690890997E-2</v>
      </c>
      <c r="AT528" s="17">
        <v>4.65809363855006E-2</v>
      </c>
    </row>
    <row r="529" spans="2:46" x14ac:dyDescent="0.3">
      <c r="B529" t="s">
        <v>278</v>
      </c>
      <c r="C529" s="17">
        <v>0.16594070253680299</v>
      </c>
      <c r="D529" s="17">
        <v>0.18647727647676399</v>
      </c>
      <c r="E529" s="17">
        <v>0.146339140809259</v>
      </c>
      <c r="F529" s="17"/>
      <c r="G529" s="17">
        <v>0.20405720370036001</v>
      </c>
      <c r="H529" s="17">
        <v>0.27039258305383201</v>
      </c>
      <c r="I529" s="17">
        <v>0.180508258350387</v>
      </c>
      <c r="J529" s="17">
        <v>0.13107779787749399</v>
      </c>
      <c r="K529" s="17">
        <v>0.107230266403119</v>
      </c>
      <c r="L529" s="17">
        <v>0.111556821087355</v>
      </c>
      <c r="M529" s="17"/>
      <c r="N529" s="17">
        <v>0.22968676336983601</v>
      </c>
      <c r="O529" s="17">
        <v>0.16302804792025899</v>
      </c>
      <c r="P529" s="17">
        <v>0.122802384160864</v>
      </c>
      <c r="Q529" s="17">
        <v>0.137783881759421</v>
      </c>
      <c r="R529" s="17"/>
      <c r="S529" s="17">
        <v>0.25567815792206</v>
      </c>
      <c r="T529" s="17">
        <v>0.12569063034449701</v>
      </c>
      <c r="U529" s="17">
        <v>0.11734893814052801</v>
      </c>
      <c r="V529" s="17">
        <v>0.24261637586222401</v>
      </c>
      <c r="W529" s="17">
        <v>0.117320070999354</v>
      </c>
      <c r="X529" s="17">
        <v>0.167933896964549</v>
      </c>
      <c r="Y529" s="17">
        <v>0.123847569160746</v>
      </c>
      <c r="Z529" s="17">
        <v>0.11728854915939201</v>
      </c>
      <c r="AA529" s="17">
        <v>0.153645570270488</v>
      </c>
      <c r="AB529" s="17">
        <v>0.189863685910236</v>
      </c>
      <c r="AC529" s="17">
        <v>0.14444980626467199</v>
      </c>
      <c r="AD529" s="17">
        <v>0.113716956416429</v>
      </c>
      <c r="AE529" s="17"/>
      <c r="AF529" s="17">
        <v>0.12343172200139201</v>
      </c>
      <c r="AG529" s="17">
        <v>0.32022592368848901</v>
      </c>
      <c r="AH529" s="17">
        <v>6.7062445059056897E-2</v>
      </c>
      <c r="AI529" s="17">
        <v>6.8838449299476606E-2</v>
      </c>
      <c r="AJ529" s="17">
        <v>0.12506170986663301</v>
      </c>
      <c r="AK529" s="17"/>
      <c r="AL529" s="17">
        <v>0.14964323225416301</v>
      </c>
      <c r="AM529" s="17">
        <v>4.7000759380738402E-2</v>
      </c>
      <c r="AN529" s="17">
        <v>0.44718911184344101</v>
      </c>
      <c r="AO529" s="17">
        <v>0.124535737276201</v>
      </c>
      <c r="AP529" s="17">
        <v>0.138230432989108</v>
      </c>
      <c r="AQ529" s="17"/>
      <c r="AR529" s="17">
        <v>0.20301942969449599</v>
      </c>
      <c r="AS529" s="17">
        <v>0.13811412786597299</v>
      </c>
      <c r="AT529" s="17">
        <v>0.113995820699548</v>
      </c>
    </row>
    <row r="530" spans="2:46" x14ac:dyDescent="0.3">
      <c r="B530" t="s">
        <v>279</v>
      </c>
      <c r="C530" s="17">
        <v>0.213529268743853</v>
      </c>
      <c r="D530" s="17">
        <v>0.22008536188435299</v>
      </c>
      <c r="E530" s="17">
        <v>0.206857635774539</v>
      </c>
      <c r="F530" s="17"/>
      <c r="G530" s="17">
        <v>0.30618128595921001</v>
      </c>
      <c r="H530" s="17">
        <v>0.24342836028658099</v>
      </c>
      <c r="I530" s="17">
        <v>0.23702972288839499</v>
      </c>
      <c r="J530" s="17">
        <v>0.18134629561361701</v>
      </c>
      <c r="K530" s="17">
        <v>0.188464140019202</v>
      </c>
      <c r="L530" s="17">
        <v>0.15136100623105</v>
      </c>
      <c r="M530" s="17"/>
      <c r="N530" s="17">
        <v>0.26387771137188198</v>
      </c>
      <c r="O530" s="17">
        <v>0.22191883653615299</v>
      </c>
      <c r="P530" s="17">
        <v>0.175606563390723</v>
      </c>
      <c r="Q530" s="17">
        <v>0.186428902990152</v>
      </c>
      <c r="R530" s="17"/>
      <c r="S530" s="17">
        <v>0.24342119980712201</v>
      </c>
      <c r="T530" s="17">
        <v>0.21454532239674801</v>
      </c>
      <c r="U530" s="17">
        <v>0.152220345486859</v>
      </c>
      <c r="V530" s="17">
        <v>0.16631435581075299</v>
      </c>
      <c r="W530" s="17">
        <v>0.19172799022869499</v>
      </c>
      <c r="X530" s="17">
        <v>0.23535631057463099</v>
      </c>
      <c r="Y530" s="17">
        <v>0.215474240800091</v>
      </c>
      <c r="Z530" s="17">
        <v>0.208248550890729</v>
      </c>
      <c r="AA530" s="17">
        <v>0.208508611739048</v>
      </c>
      <c r="AB530" s="17">
        <v>0.247768080500439</v>
      </c>
      <c r="AC530" s="17">
        <v>0.238936910117269</v>
      </c>
      <c r="AD530" s="17">
        <v>0.235221849510274</v>
      </c>
      <c r="AE530" s="17"/>
      <c r="AF530" s="17">
        <v>0.33161372252598997</v>
      </c>
      <c r="AG530" s="17">
        <v>0.237114050702292</v>
      </c>
      <c r="AH530" s="17">
        <v>8.8652994447695296E-2</v>
      </c>
      <c r="AI530" s="17">
        <v>0.16992923044292799</v>
      </c>
      <c r="AJ530" s="17">
        <v>0.36637647775767201</v>
      </c>
      <c r="AK530" s="17"/>
      <c r="AL530" s="17">
        <v>0.35722597147019503</v>
      </c>
      <c r="AM530" s="17">
        <v>0.124012577400462</v>
      </c>
      <c r="AN530" s="17">
        <v>0.16038538682055201</v>
      </c>
      <c r="AO530" s="17">
        <v>0.206181142337067</v>
      </c>
      <c r="AP530" s="17">
        <v>0.448241812524584</v>
      </c>
      <c r="AQ530" s="17"/>
      <c r="AR530" s="17">
        <v>0.25766570285413498</v>
      </c>
      <c r="AS530" s="17">
        <v>0.166397507777264</v>
      </c>
      <c r="AT530" s="17">
        <v>0.18621719011200599</v>
      </c>
    </row>
    <row r="531" spans="2:46" x14ac:dyDescent="0.3">
      <c r="B531" t="s">
        <v>280</v>
      </c>
      <c r="C531" s="17">
        <v>0.47289269967079001</v>
      </c>
      <c r="D531" s="17">
        <v>0.44301340761165398</v>
      </c>
      <c r="E531" s="17">
        <v>0.50145551744005801</v>
      </c>
      <c r="F531" s="17"/>
      <c r="G531" s="17">
        <v>0.26662316560013899</v>
      </c>
      <c r="H531" s="17">
        <v>0.22712110913879699</v>
      </c>
      <c r="I531" s="17">
        <v>0.42911935535218998</v>
      </c>
      <c r="J531" s="17">
        <v>0.56103460100440805</v>
      </c>
      <c r="K531" s="17">
        <v>0.63466547038506405</v>
      </c>
      <c r="L531" s="17">
        <v>0.66539424824462301</v>
      </c>
      <c r="M531" s="17"/>
      <c r="N531" s="17">
        <v>0.316953449030833</v>
      </c>
      <c r="O531" s="17">
        <v>0.48147750956719498</v>
      </c>
      <c r="P531" s="17">
        <v>0.58814058014797999</v>
      </c>
      <c r="Q531" s="17">
        <v>0.53051164322486999</v>
      </c>
      <c r="R531" s="17"/>
      <c r="S531" s="17">
        <v>0.25923391757597702</v>
      </c>
      <c r="T531" s="17">
        <v>0.53040603060513702</v>
      </c>
      <c r="U531" s="17">
        <v>0.59508670090141902</v>
      </c>
      <c r="V531" s="17">
        <v>0.48072345966247199</v>
      </c>
      <c r="W531" s="17">
        <v>0.55027486728957398</v>
      </c>
      <c r="X531" s="17">
        <v>0.45677811564304499</v>
      </c>
      <c r="Y531" s="17">
        <v>0.52506130435992504</v>
      </c>
      <c r="Z531" s="17">
        <v>0.50505713467535596</v>
      </c>
      <c r="AA531" s="17">
        <v>0.46557375185195599</v>
      </c>
      <c r="AB531" s="17">
        <v>0.47149866721475903</v>
      </c>
      <c r="AC531" s="17">
        <v>0.472264980389345</v>
      </c>
      <c r="AD531" s="17">
        <v>0.59143168071210195</v>
      </c>
      <c r="AE531" s="17"/>
      <c r="AF531" s="17">
        <v>0.48732533340400302</v>
      </c>
      <c r="AG531" s="17">
        <v>0.206655899313237</v>
      </c>
      <c r="AH531" s="17">
        <v>0.80148587858875397</v>
      </c>
      <c r="AI531" s="17">
        <v>0.71688629326980602</v>
      </c>
      <c r="AJ531" s="17">
        <v>0.432021827848178</v>
      </c>
      <c r="AK531" s="17"/>
      <c r="AL531" s="17">
        <v>0.41492604419338602</v>
      </c>
      <c r="AM531" s="17">
        <v>0.787203827939848</v>
      </c>
      <c r="AN531" s="17">
        <v>3.6631205130829E-2</v>
      </c>
      <c r="AO531" s="17">
        <v>0.60948442255907898</v>
      </c>
      <c r="AP531" s="17">
        <v>0.37599491959852299</v>
      </c>
      <c r="AQ531" s="17"/>
      <c r="AR531" s="17">
        <v>0.36779680017116501</v>
      </c>
      <c r="AS531" s="17">
        <v>0.59165715790291895</v>
      </c>
      <c r="AT531" s="17">
        <v>0.63508378048703995</v>
      </c>
    </row>
    <row r="532" spans="2:46" x14ac:dyDescent="0.3">
      <c r="B532" t="s">
        <v>79</v>
      </c>
      <c r="C532" s="17">
        <v>6.1549039968579002E-2</v>
      </c>
      <c r="D532" s="17">
        <v>3.9198500291635199E-2</v>
      </c>
      <c r="E532" s="17">
        <v>8.3598293266829701E-2</v>
      </c>
      <c r="F532" s="17"/>
      <c r="G532" s="17">
        <v>0.10559700076021999</v>
      </c>
      <c r="H532" s="17">
        <v>5.0098244204005403E-2</v>
      </c>
      <c r="I532" s="17">
        <v>7.0476250399743506E-2</v>
      </c>
      <c r="J532" s="17">
        <v>7.6911068131482505E-2</v>
      </c>
      <c r="K532" s="17">
        <v>2.72261507362229E-2</v>
      </c>
      <c r="L532" s="17">
        <v>4.4829591493390102E-2</v>
      </c>
      <c r="M532" s="17"/>
      <c r="N532" s="17">
        <v>3.2882052282166098E-2</v>
      </c>
      <c r="O532" s="17">
        <v>6.4276461382873601E-2</v>
      </c>
      <c r="P532" s="17">
        <v>5.6120735628536901E-2</v>
      </c>
      <c r="Q532" s="17">
        <v>9.3342706068599096E-2</v>
      </c>
      <c r="R532" s="17"/>
      <c r="S532" s="17">
        <v>6.3226070949812405E-2</v>
      </c>
      <c r="T532" s="17">
        <v>7.9529415973808595E-2</v>
      </c>
      <c r="U532" s="17">
        <v>8.6507291582969506E-2</v>
      </c>
      <c r="V532" s="17">
        <v>6.24575379284599E-2</v>
      </c>
      <c r="W532" s="17">
        <v>5.1224620140993299E-2</v>
      </c>
      <c r="X532" s="17">
        <v>5.2956033606244103E-2</v>
      </c>
      <c r="Y532" s="17">
        <v>6.9717876163491899E-2</v>
      </c>
      <c r="Z532" s="17">
        <v>2.7588368939578299E-2</v>
      </c>
      <c r="AA532" s="17">
        <v>5.51080382199833E-2</v>
      </c>
      <c r="AB532" s="17">
        <v>5.3920615764457197E-2</v>
      </c>
      <c r="AC532" s="17">
        <v>4.15908077472412E-2</v>
      </c>
      <c r="AD532" s="17">
        <v>5.9629513361195402E-2</v>
      </c>
      <c r="AE532" s="17"/>
      <c r="AF532" s="17">
        <v>4.8241078588809098E-2</v>
      </c>
      <c r="AG532" s="17">
        <v>2.6645025288026699E-2</v>
      </c>
      <c r="AH532" s="17">
        <v>2.7123027079302201E-2</v>
      </c>
      <c r="AI532" s="17">
        <v>1.9523091664952499E-2</v>
      </c>
      <c r="AJ532" s="17">
        <v>3.1884562765847203E-2</v>
      </c>
      <c r="AK532" s="17"/>
      <c r="AL532" s="17">
        <v>4.4647554056775299E-2</v>
      </c>
      <c r="AM532" s="17">
        <v>2.3049532812734301E-2</v>
      </c>
      <c r="AN532" s="17">
        <v>1.92981954911777E-2</v>
      </c>
      <c r="AO532" s="17">
        <v>2.4393379187687001E-2</v>
      </c>
      <c r="AP532" s="17">
        <v>3.7532834887784201E-2</v>
      </c>
      <c r="AQ532" s="17"/>
      <c r="AR532" s="17">
        <v>7.02108338773971E-2</v>
      </c>
      <c r="AS532" s="17">
        <v>1.4931112762952101E-2</v>
      </c>
      <c r="AT532" s="17">
        <v>1.8122272315905099E-2</v>
      </c>
    </row>
    <row r="533" spans="2:46" x14ac:dyDescent="0.3">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c r="AK533" s="17"/>
      <c r="AL533" s="17"/>
      <c r="AM533" s="17"/>
      <c r="AN533" s="17"/>
      <c r="AO533" s="17"/>
      <c r="AP533" s="17"/>
      <c r="AQ533" s="17"/>
      <c r="AR533" s="17"/>
      <c r="AS533" s="17"/>
      <c r="AT533" s="17"/>
    </row>
    <row r="534" spans="2:46" x14ac:dyDescent="0.3">
      <c r="B534" s="6" t="s">
        <v>284</v>
      </c>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row>
    <row r="535" spans="2:46" x14ac:dyDescent="0.3">
      <c r="B535" s="24" t="s">
        <v>65</v>
      </c>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row>
    <row r="536" spans="2:46" x14ac:dyDescent="0.3">
      <c r="B536" t="s">
        <v>277</v>
      </c>
      <c r="C536" s="17">
        <v>4.54914409289294E-2</v>
      </c>
      <c r="D536" s="17">
        <v>4.9313907117471703E-2</v>
      </c>
      <c r="E536" s="17">
        <v>4.18862123174948E-2</v>
      </c>
      <c r="F536" s="17"/>
      <c r="G536" s="17">
        <v>3.2486110693376501E-2</v>
      </c>
      <c r="H536" s="17">
        <v>6.7998122442887499E-2</v>
      </c>
      <c r="I536" s="17">
        <v>4.8460510462420101E-2</v>
      </c>
      <c r="J536" s="17">
        <v>5.3098000036153101E-2</v>
      </c>
      <c r="K536" s="17">
        <v>2.2526672647797098E-2</v>
      </c>
      <c r="L536" s="17">
        <v>4.2687851608929898E-2</v>
      </c>
      <c r="M536" s="17"/>
      <c r="N536" s="17">
        <v>6.4307055367859106E-2</v>
      </c>
      <c r="O536" s="17">
        <v>4.4440323357847901E-2</v>
      </c>
      <c r="P536" s="17">
        <v>2.4832274587197101E-2</v>
      </c>
      <c r="Q536" s="17">
        <v>4.4997468509307699E-2</v>
      </c>
      <c r="R536" s="17"/>
      <c r="S536" s="17">
        <v>6.3515577539530396E-2</v>
      </c>
      <c r="T536" s="17">
        <v>4.79678307164094E-2</v>
      </c>
      <c r="U536" s="17">
        <v>2.3426294365126301E-2</v>
      </c>
      <c r="V536" s="17">
        <v>5.4476627047252701E-2</v>
      </c>
      <c r="W536" s="17">
        <v>5.3484925595586E-2</v>
      </c>
      <c r="X536" s="17">
        <v>5.0868844305702703E-2</v>
      </c>
      <c r="Y536" s="17">
        <v>6.6235230356005606E-2</v>
      </c>
      <c r="Z536" s="17">
        <v>3.25553645439806E-2</v>
      </c>
      <c r="AA536" s="17">
        <v>4.6469762541618997E-2</v>
      </c>
      <c r="AB536" s="17">
        <v>2.4537778470566401E-2</v>
      </c>
      <c r="AC536" s="17">
        <v>1.0730144020295901E-2</v>
      </c>
      <c r="AD536" s="17">
        <v>2.6820723553116099E-2</v>
      </c>
      <c r="AE536" s="17"/>
      <c r="AF536" s="17">
        <v>2.8609133290369199E-2</v>
      </c>
      <c r="AG536" s="17">
        <v>3.7006150081361398E-2</v>
      </c>
      <c r="AH536" s="17">
        <v>2.3331001903669501E-2</v>
      </c>
      <c r="AI536" s="17">
        <v>2.0800711656393699E-2</v>
      </c>
      <c r="AJ536" s="17">
        <v>0.20797715246842499</v>
      </c>
      <c r="AK536" s="17"/>
      <c r="AL536" s="17">
        <v>0.23921316692337899</v>
      </c>
      <c r="AM536" s="17">
        <v>2.0296180732918102E-2</v>
      </c>
      <c r="AN536" s="17">
        <v>4.1538637653530802E-2</v>
      </c>
      <c r="AO536" s="17">
        <v>2.7021136608741701E-2</v>
      </c>
      <c r="AP536" s="17">
        <v>3.4943493671874701E-2</v>
      </c>
      <c r="AQ536" s="17"/>
      <c r="AR536" s="17">
        <v>4.7056075274938901E-2</v>
      </c>
      <c r="AS536" s="17">
        <v>5.7128001113520697E-2</v>
      </c>
      <c r="AT536" s="17">
        <v>3.0725659291437699E-2</v>
      </c>
    </row>
    <row r="537" spans="2:46" x14ac:dyDescent="0.3">
      <c r="B537" t="s">
        <v>278</v>
      </c>
      <c r="C537" s="17">
        <v>0.198171274788982</v>
      </c>
      <c r="D537" s="17">
        <v>0.19933028244474801</v>
      </c>
      <c r="E537" s="17">
        <v>0.19673457664862201</v>
      </c>
      <c r="F537" s="17"/>
      <c r="G537" s="17">
        <v>0.20783286773621201</v>
      </c>
      <c r="H537" s="17">
        <v>0.231334859089943</v>
      </c>
      <c r="I537" s="17">
        <v>0.16307320956799301</v>
      </c>
      <c r="J537" s="17">
        <v>0.197872141545896</v>
      </c>
      <c r="K537" s="17">
        <v>0.19267069212041299</v>
      </c>
      <c r="L537" s="17">
        <v>0.19732744233883101</v>
      </c>
      <c r="M537" s="17"/>
      <c r="N537" s="17">
        <v>0.22078827944336299</v>
      </c>
      <c r="O537" s="17">
        <v>0.196081008556826</v>
      </c>
      <c r="P537" s="17">
        <v>0.18134851921388101</v>
      </c>
      <c r="Q537" s="17">
        <v>0.19075265178595599</v>
      </c>
      <c r="R537" s="17"/>
      <c r="S537" s="17">
        <v>0.186469969374322</v>
      </c>
      <c r="T537" s="17">
        <v>0.25664918177919599</v>
      </c>
      <c r="U537" s="17">
        <v>0.17842458295986699</v>
      </c>
      <c r="V537" s="17">
        <v>0.16499537406539599</v>
      </c>
      <c r="W537" s="17">
        <v>0.16135279816395401</v>
      </c>
      <c r="X537" s="17">
        <v>0.22935515785260299</v>
      </c>
      <c r="Y537" s="17">
        <v>0.159369157041094</v>
      </c>
      <c r="Z537" s="17">
        <v>0.20428732276663999</v>
      </c>
      <c r="AA537" s="17">
        <v>0.203374287768012</v>
      </c>
      <c r="AB537" s="17">
        <v>0.209349377713794</v>
      </c>
      <c r="AC537" s="17">
        <v>0.20671986798177</v>
      </c>
      <c r="AD537" s="17">
        <v>0.17300904839190401</v>
      </c>
      <c r="AE537" s="17"/>
      <c r="AF537" s="17">
        <v>0.19474624699248699</v>
      </c>
      <c r="AG537" s="17">
        <v>0.25777569535473099</v>
      </c>
      <c r="AH537" s="17">
        <v>9.2933282503232101E-2</v>
      </c>
      <c r="AI537" s="17">
        <v>0.12890212892803099</v>
      </c>
      <c r="AJ537" s="17">
        <v>0.46777466578390298</v>
      </c>
      <c r="AK537" s="17"/>
      <c r="AL537" s="17">
        <v>0.53688851689851402</v>
      </c>
      <c r="AM537" s="17">
        <v>9.2959379172650597E-2</v>
      </c>
      <c r="AN537" s="17">
        <v>0.24724652468250199</v>
      </c>
      <c r="AO537" s="17">
        <v>0.151586585168941</v>
      </c>
      <c r="AP537" s="17">
        <v>0.25351098300003899</v>
      </c>
      <c r="AQ537" s="17"/>
      <c r="AR537" s="17">
        <v>0.215862757608799</v>
      </c>
      <c r="AS537" s="17">
        <v>0.21116624453204699</v>
      </c>
      <c r="AT537" s="17">
        <v>0.17211737973431701</v>
      </c>
    </row>
    <row r="538" spans="2:46" x14ac:dyDescent="0.3">
      <c r="B538" t="s">
        <v>279</v>
      </c>
      <c r="C538" s="17">
        <v>0.34050242364359601</v>
      </c>
      <c r="D538" s="17">
        <v>0.36508388425877297</v>
      </c>
      <c r="E538" s="17">
        <v>0.31638571742888399</v>
      </c>
      <c r="F538" s="17"/>
      <c r="G538" s="17">
        <v>0.38381653448521502</v>
      </c>
      <c r="H538" s="17">
        <v>0.38178934393045799</v>
      </c>
      <c r="I538" s="17">
        <v>0.36048665815284803</v>
      </c>
      <c r="J538" s="17">
        <v>0.288136327655235</v>
      </c>
      <c r="K538" s="17">
        <v>0.30277416988899403</v>
      </c>
      <c r="L538" s="17">
        <v>0.32972072926506202</v>
      </c>
      <c r="M538" s="17"/>
      <c r="N538" s="17">
        <v>0.42554220049659602</v>
      </c>
      <c r="O538" s="17">
        <v>0.35251651107602799</v>
      </c>
      <c r="P538" s="17">
        <v>0.28619670217267601</v>
      </c>
      <c r="Q538" s="17">
        <v>0.28417353344537899</v>
      </c>
      <c r="R538" s="17"/>
      <c r="S538" s="17">
        <v>0.405118024400618</v>
      </c>
      <c r="T538" s="17">
        <v>0.30575947499866402</v>
      </c>
      <c r="U538" s="17">
        <v>0.34180383469838799</v>
      </c>
      <c r="V538" s="17">
        <v>0.35980358319204098</v>
      </c>
      <c r="W538" s="17">
        <v>0.29577678004133001</v>
      </c>
      <c r="X538" s="17">
        <v>0.31685391806975599</v>
      </c>
      <c r="Y538" s="17">
        <v>0.31100533630935301</v>
      </c>
      <c r="Z538" s="17">
        <v>0.376353361757925</v>
      </c>
      <c r="AA538" s="17">
        <v>0.31735565505762803</v>
      </c>
      <c r="AB538" s="17">
        <v>0.38592416164958598</v>
      </c>
      <c r="AC538" s="17">
        <v>0.31174139506163201</v>
      </c>
      <c r="AD538" s="17">
        <v>0.33069168705618601</v>
      </c>
      <c r="AE538" s="17"/>
      <c r="AF538" s="17">
        <v>0.35114189079620201</v>
      </c>
      <c r="AG538" s="17">
        <v>0.43420419271281602</v>
      </c>
      <c r="AH538" s="17">
        <v>0.222500787905829</v>
      </c>
      <c r="AI538" s="17">
        <v>0.396596000591803</v>
      </c>
      <c r="AJ538" s="17">
        <v>0.22347941296177101</v>
      </c>
      <c r="AK538" s="17"/>
      <c r="AL538" s="17">
        <v>0.17727665931705899</v>
      </c>
      <c r="AM538" s="17">
        <v>0.26722115749500402</v>
      </c>
      <c r="AN538" s="17">
        <v>0.45682448947031201</v>
      </c>
      <c r="AO538" s="17">
        <v>0.45768482099684699</v>
      </c>
      <c r="AP538" s="17">
        <v>0.37353494391375502</v>
      </c>
      <c r="AQ538" s="17"/>
      <c r="AR538" s="17">
        <v>0.341373131609369</v>
      </c>
      <c r="AS538" s="17">
        <v>0.309784501568172</v>
      </c>
      <c r="AT538" s="17">
        <v>0.42716257382981299</v>
      </c>
    </row>
    <row r="539" spans="2:46" x14ac:dyDescent="0.3">
      <c r="B539" t="s">
        <v>280</v>
      </c>
      <c r="C539" s="17">
        <v>0.31055015946707198</v>
      </c>
      <c r="D539" s="17">
        <v>0.315915387573176</v>
      </c>
      <c r="E539" s="17">
        <v>0.305224545774121</v>
      </c>
      <c r="F539" s="17"/>
      <c r="G539" s="17">
        <v>0.22662766765891501</v>
      </c>
      <c r="H539" s="17">
        <v>0.228960445699779</v>
      </c>
      <c r="I539" s="17">
        <v>0.29356033277140298</v>
      </c>
      <c r="J539" s="17">
        <v>0.34624761960892497</v>
      </c>
      <c r="K539" s="17">
        <v>0.41334508865909397</v>
      </c>
      <c r="L539" s="17">
        <v>0.34851539888231697</v>
      </c>
      <c r="M539" s="17"/>
      <c r="N539" s="17">
        <v>0.23000193924433401</v>
      </c>
      <c r="O539" s="17">
        <v>0.29318418813654601</v>
      </c>
      <c r="P539" s="17">
        <v>0.38675371817332799</v>
      </c>
      <c r="Q539" s="17">
        <v>0.346546399158559</v>
      </c>
      <c r="R539" s="17"/>
      <c r="S539" s="17">
        <v>0.23882890486966901</v>
      </c>
      <c r="T539" s="17">
        <v>0.26211200108067501</v>
      </c>
      <c r="U539" s="17">
        <v>0.34599576500961599</v>
      </c>
      <c r="V539" s="17">
        <v>0.31137753125210699</v>
      </c>
      <c r="W539" s="17">
        <v>0.39431035707819301</v>
      </c>
      <c r="X539" s="17">
        <v>0.30648284841378598</v>
      </c>
      <c r="Y539" s="17">
        <v>0.344276070236957</v>
      </c>
      <c r="Z539" s="17">
        <v>0.35921558199187598</v>
      </c>
      <c r="AA539" s="17">
        <v>0.312245164347213</v>
      </c>
      <c r="AB539" s="17">
        <v>0.306713789932894</v>
      </c>
      <c r="AC539" s="17">
        <v>0.34522482613808803</v>
      </c>
      <c r="AD539" s="17">
        <v>0.36769531038101599</v>
      </c>
      <c r="AE539" s="17"/>
      <c r="AF539" s="17">
        <v>0.30562396999029601</v>
      </c>
      <c r="AG539" s="17">
        <v>0.199221594796966</v>
      </c>
      <c r="AH539" s="17">
        <v>0.60793978580154795</v>
      </c>
      <c r="AI539" s="17">
        <v>0.38208255452857998</v>
      </c>
      <c r="AJ539" s="17">
        <v>4.9826097806880097E-2</v>
      </c>
      <c r="AK539" s="17"/>
      <c r="AL539" s="17">
        <v>1.0831272999940101E-2</v>
      </c>
      <c r="AM539" s="17">
        <v>0.541831176844911</v>
      </c>
      <c r="AN539" s="17">
        <v>0.19012888021209601</v>
      </c>
      <c r="AO539" s="17">
        <v>0.29530095079416901</v>
      </c>
      <c r="AP539" s="17">
        <v>0.25724098609021301</v>
      </c>
      <c r="AQ539" s="17"/>
      <c r="AR539" s="17">
        <v>0.280995768340143</v>
      </c>
      <c r="AS539" s="17">
        <v>0.36742946057361497</v>
      </c>
      <c r="AT539" s="17">
        <v>0.299265174823234</v>
      </c>
    </row>
    <row r="540" spans="2:46" x14ac:dyDescent="0.3">
      <c r="B540" t="s">
        <v>79</v>
      </c>
      <c r="C540" s="17">
        <v>0.105284701171421</v>
      </c>
      <c r="D540" s="17">
        <v>7.0356538605832103E-2</v>
      </c>
      <c r="E540" s="17">
        <v>0.13976894783087801</v>
      </c>
      <c r="F540" s="17"/>
      <c r="G540" s="17">
        <v>0.149236819426282</v>
      </c>
      <c r="H540" s="17">
        <v>8.9917228836933594E-2</v>
      </c>
      <c r="I540" s="17">
        <v>0.13441928904533601</v>
      </c>
      <c r="J540" s="17">
        <v>0.11464591115379</v>
      </c>
      <c r="K540" s="17">
        <v>6.8683376683701503E-2</v>
      </c>
      <c r="L540" s="17">
        <v>8.1748577904859704E-2</v>
      </c>
      <c r="M540" s="17"/>
      <c r="N540" s="17">
        <v>5.9360525447847999E-2</v>
      </c>
      <c r="O540" s="17">
        <v>0.113777968872753</v>
      </c>
      <c r="P540" s="17">
        <v>0.12086878585291801</v>
      </c>
      <c r="Q540" s="17">
        <v>0.13352994710079899</v>
      </c>
      <c r="R540" s="17"/>
      <c r="S540" s="17">
        <v>0.106067523815861</v>
      </c>
      <c r="T540" s="17">
        <v>0.12751151142505501</v>
      </c>
      <c r="U540" s="17">
        <v>0.110349522967002</v>
      </c>
      <c r="V540" s="17">
        <v>0.10934688444320299</v>
      </c>
      <c r="W540" s="17">
        <v>9.5075139120938207E-2</v>
      </c>
      <c r="X540" s="17">
        <v>9.6439231358153105E-2</v>
      </c>
      <c r="Y540" s="17">
        <v>0.11911420605659</v>
      </c>
      <c r="Z540" s="17">
        <v>2.7588368939578299E-2</v>
      </c>
      <c r="AA540" s="17">
        <v>0.120555130285528</v>
      </c>
      <c r="AB540" s="17">
        <v>7.3474892233159103E-2</v>
      </c>
      <c r="AC540" s="17">
        <v>0.12558376679821401</v>
      </c>
      <c r="AD540" s="17">
        <v>0.101783230617778</v>
      </c>
      <c r="AE540" s="17"/>
      <c r="AF540" s="17">
        <v>0.11987875893064601</v>
      </c>
      <c r="AG540" s="17">
        <v>7.17923670541257E-2</v>
      </c>
      <c r="AH540" s="17">
        <v>5.3295141885721403E-2</v>
      </c>
      <c r="AI540" s="17">
        <v>7.1618604295192095E-2</v>
      </c>
      <c r="AJ540" s="17">
        <v>5.0942670979019798E-2</v>
      </c>
      <c r="AK540" s="17"/>
      <c r="AL540" s="17">
        <v>3.5790383861106903E-2</v>
      </c>
      <c r="AM540" s="17">
        <v>7.7692105754517002E-2</v>
      </c>
      <c r="AN540" s="17">
        <v>6.4261467981560405E-2</v>
      </c>
      <c r="AO540" s="17">
        <v>6.8406506431301403E-2</v>
      </c>
      <c r="AP540" s="17">
        <v>8.0769593324118594E-2</v>
      </c>
      <c r="AQ540" s="17"/>
      <c r="AR540" s="17">
        <v>0.11471226716675</v>
      </c>
      <c r="AS540" s="17">
        <v>5.4491792212646203E-2</v>
      </c>
      <c r="AT540" s="17">
        <v>7.0729212321197305E-2</v>
      </c>
    </row>
    <row r="541" spans="2:46" x14ac:dyDescent="0.3">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row>
    <row r="542" spans="2:46" x14ac:dyDescent="0.3">
      <c r="B542" s="6" t="s">
        <v>285</v>
      </c>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row>
    <row r="543" spans="2:46" x14ac:dyDescent="0.3">
      <c r="B543" s="24" t="s">
        <v>65</v>
      </c>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row>
    <row r="544" spans="2:46" x14ac:dyDescent="0.3">
      <c r="B544" t="s">
        <v>277</v>
      </c>
      <c r="C544" s="17">
        <v>0.106638339477131</v>
      </c>
      <c r="D544" s="17">
        <v>0.122817396248914</v>
      </c>
      <c r="E544" s="17">
        <v>9.0050512592010398E-2</v>
      </c>
      <c r="F544" s="17"/>
      <c r="G544" s="17">
        <v>0.10271168336537</v>
      </c>
      <c r="H544" s="17">
        <v>0.106220451957938</v>
      </c>
      <c r="I544" s="17">
        <v>0.110653097990145</v>
      </c>
      <c r="J544" s="17">
        <v>0.120541410222451</v>
      </c>
      <c r="K544" s="17">
        <v>0.103961529835035</v>
      </c>
      <c r="L544" s="17">
        <v>9.6818450685248802E-2</v>
      </c>
      <c r="M544" s="17"/>
      <c r="N544" s="17">
        <v>8.7916844489791202E-2</v>
      </c>
      <c r="O544" s="17">
        <v>5.74724628787847E-2</v>
      </c>
      <c r="P544" s="17">
        <v>0.18016331857915299</v>
      </c>
      <c r="Q544" s="17">
        <v>0.114524922641993</v>
      </c>
      <c r="R544" s="17"/>
      <c r="S544" s="17">
        <v>8.8330219753031097E-2</v>
      </c>
      <c r="T544" s="17">
        <v>0.111336027967861</v>
      </c>
      <c r="U544" s="17">
        <v>0.14075969080599399</v>
      </c>
      <c r="V544" s="17">
        <v>0.13050177593967599</v>
      </c>
      <c r="W544" s="17">
        <v>0.135019736325732</v>
      </c>
      <c r="X544" s="17">
        <v>0.12367019345802301</v>
      </c>
      <c r="Y544" s="17">
        <v>9.6642660936297795E-2</v>
      </c>
      <c r="Z544" s="17">
        <v>3.5947856573028701E-2</v>
      </c>
      <c r="AA544" s="17">
        <v>0.13081299068621899</v>
      </c>
      <c r="AB544" s="17">
        <v>8.0797030406796505E-2</v>
      </c>
      <c r="AC544" s="17">
        <v>7.5346220017032395E-2</v>
      </c>
      <c r="AD544" s="17">
        <v>5.32811235677818E-2</v>
      </c>
      <c r="AE544" s="17"/>
      <c r="AF544" s="17">
        <v>3.8557265283828503E-2</v>
      </c>
      <c r="AG544" s="17">
        <v>5.10315755669601E-2</v>
      </c>
      <c r="AH544" s="17">
        <v>0.43817205849699198</v>
      </c>
      <c r="AI544" s="17">
        <v>0.115332523292595</v>
      </c>
      <c r="AJ544" s="17">
        <v>3.8436524982186103E-2</v>
      </c>
      <c r="AK544" s="17"/>
      <c r="AL544" s="17">
        <v>2.6373954351772401E-2</v>
      </c>
      <c r="AM544" s="17">
        <v>0.36112242727687099</v>
      </c>
      <c r="AN544" s="17">
        <v>4.15123568379007E-2</v>
      </c>
      <c r="AO544" s="17">
        <v>3.5938852655557803E-2</v>
      </c>
      <c r="AP544" s="17">
        <v>6.8777663167754197E-3</v>
      </c>
      <c r="AQ544" s="17"/>
      <c r="AR544" s="17">
        <v>5.90659562331717E-2</v>
      </c>
      <c r="AS544" s="17">
        <v>0.21213522774612001</v>
      </c>
      <c r="AT544" s="17">
        <v>7.5901204401443004E-2</v>
      </c>
    </row>
    <row r="545" spans="2:46" x14ac:dyDescent="0.3">
      <c r="B545" t="s">
        <v>278</v>
      </c>
      <c r="C545" s="17">
        <v>0.184833288945389</v>
      </c>
      <c r="D545" s="17">
        <v>0.21914603050311701</v>
      </c>
      <c r="E545" s="17">
        <v>0.15180937472796799</v>
      </c>
      <c r="F545" s="17"/>
      <c r="G545" s="17">
        <v>0.17086791124470399</v>
      </c>
      <c r="H545" s="17">
        <v>0.25342944763271502</v>
      </c>
      <c r="I545" s="17">
        <v>0.167004164285631</v>
      </c>
      <c r="J545" s="17">
        <v>0.164308445074138</v>
      </c>
      <c r="K545" s="17">
        <v>0.212950548741247</v>
      </c>
      <c r="L545" s="17">
        <v>0.15067975647148699</v>
      </c>
      <c r="M545" s="17"/>
      <c r="N545" s="17">
        <v>0.20116754671575901</v>
      </c>
      <c r="O545" s="17">
        <v>0.17170285587015099</v>
      </c>
      <c r="P545" s="17">
        <v>0.19672674931694301</v>
      </c>
      <c r="Q545" s="17">
        <v>0.16879153256169299</v>
      </c>
      <c r="R545" s="17"/>
      <c r="S545" s="17">
        <v>0.228233920033802</v>
      </c>
      <c r="T545" s="17">
        <v>0.173057112791174</v>
      </c>
      <c r="U545" s="17">
        <v>0.124059467803168</v>
      </c>
      <c r="V545" s="17">
        <v>0.18546970231502499</v>
      </c>
      <c r="W545" s="17">
        <v>0.21650501378074</v>
      </c>
      <c r="X545" s="17">
        <v>0.196950995668771</v>
      </c>
      <c r="Y545" s="17">
        <v>0.16976188957317001</v>
      </c>
      <c r="Z545" s="17">
        <v>0.25361252242989901</v>
      </c>
      <c r="AA545" s="17">
        <v>0.13633037074072701</v>
      </c>
      <c r="AB545" s="17">
        <v>0.18625510267314199</v>
      </c>
      <c r="AC545" s="17">
        <v>0.19356899459374599</v>
      </c>
      <c r="AD545" s="17">
        <v>0.19065244541778101</v>
      </c>
      <c r="AE545" s="17"/>
      <c r="AF545" s="17">
        <v>7.4743272099015101E-2</v>
      </c>
      <c r="AG545" s="17">
        <v>0.162866593093725</v>
      </c>
      <c r="AH545" s="17">
        <v>0.371197074464449</v>
      </c>
      <c r="AI545" s="17">
        <v>0.25412812834773202</v>
      </c>
      <c r="AJ545" s="17">
        <v>7.3498952880560395E-2</v>
      </c>
      <c r="AK545" s="17"/>
      <c r="AL545" s="17">
        <v>8.6861888733010401E-2</v>
      </c>
      <c r="AM545" s="17">
        <v>0.41844971202366299</v>
      </c>
      <c r="AN545" s="17">
        <v>0.136139681596635</v>
      </c>
      <c r="AO545" s="17">
        <v>0.18132137454497699</v>
      </c>
      <c r="AP545" s="17">
        <v>7.9427505813647201E-2</v>
      </c>
      <c r="AQ545" s="17"/>
      <c r="AR545" s="17">
        <v>0.116873252336107</v>
      </c>
      <c r="AS545" s="17">
        <v>0.267974347625413</v>
      </c>
      <c r="AT545" s="17">
        <v>0.23504217554349399</v>
      </c>
    </row>
    <row r="546" spans="2:46" x14ac:dyDescent="0.3">
      <c r="B546" t="s">
        <v>279</v>
      </c>
      <c r="C546" s="17">
        <v>0.191529480133623</v>
      </c>
      <c r="D546" s="17">
        <v>0.21491564186991099</v>
      </c>
      <c r="E546" s="17">
        <v>0.16921565280528</v>
      </c>
      <c r="F546" s="17"/>
      <c r="G546" s="17">
        <v>0.159232160194509</v>
      </c>
      <c r="H546" s="17">
        <v>0.26540764962649899</v>
      </c>
      <c r="I546" s="17">
        <v>0.205256918243725</v>
      </c>
      <c r="J546" s="17">
        <v>0.109851334560901</v>
      </c>
      <c r="K546" s="17">
        <v>0.210608906188891</v>
      </c>
      <c r="L546" s="17">
        <v>0.19534828025232401</v>
      </c>
      <c r="M546" s="17"/>
      <c r="N546" s="17">
        <v>0.21504851241474099</v>
      </c>
      <c r="O546" s="17">
        <v>0.198446050494683</v>
      </c>
      <c r="P546" s="17">
        <v>0.19522573066530199</v>
      </c>
      <c r="Q546" s="17">
        <v>0.15804701155619999</v>
      </c>
      <c r="R546" s="17"/>
      <c r="S546" s="17">
        <v>0.24658293867082501</v>
      </c>
      <c r="T546" s="17">
        <v>0.14907043846878801</v>
      </c>
      <c r="U546" s="17">
        <v>0.152877697471791</v>
      </c>
      <c r="V546" s="17">
        <v>0.20297933748480501</v>
      </c>
      <c r="W546" s="17">
        <v>0.150916244624131</v>
      </c>
      <c r="X546" s="17">
        <v>0.228412618775446</v>
      </c>
      <c r="Y546" s="17">
        <v>0.19584027644313401</v>
      </c>
      <c r="Z546" s="17">
        <v>0.30853485957250698</v>
      </c>
      <c r="AA546" s="17">
        <v>0.204697375755444</v>
      </c>
      <c r="AB546" s="17">
        <v>0.14054916676059301</v>
      </c>
      <c r="AC546" s="17">
        <v>0.165039334779434</v>
      </c>
      <c r="AD546" s="17">
        <v>0.15313534285640701</v>
      </c>
      <c r="AE546" s="17"/>
      <c r="AF546" s="17">
        <v>0.107783527712955</v>
      </c>
      <c r="AG546" s="17">
        <v>0.21525981650807899</v>
      </c>
      <c r="AH546" s="17">
        <v>0.13163554661226601</v>
      </c>
      <c r="AI546" s="17">
        <v>0.29173895067149902</v>
      </c>
      <c r="AJ546" s="17">
        <v>0.212427814481392</v>
      </c>
      <c r="AK546" s="17"/>
      <c r="AL546" s="17">
        <v>0.18174712751387101</v>
      </c>
      <c r="AM546" s="17">
        <v>0.17208027581045901</v>
      </c>
      <c r="AN546" s="17">
        <v>0.240600109550901</v>
      </c>
      <c r="AO546" s="17">
        <v>0.30823934991144197</v>
      </c>
      <c r="AP546" s="17">
        <v>9.8717460842066104E-2</v>
      </c>
      <c r="AQ546" s="17"/>
      <c r="AR546" s="17">
        <v>0.14990597307121101</v>
      </c>
      <c r="AS546" s="17">
        <v>0.221219527762781</v>
      </c>
      <c r="AT546" s="17">
        <v>0.29076475663918699</v>
      </c>
    </row>
    <row r="547" spans="2:46" x14ac:dyDescent="0.3">
      <c r="B547" t="s">
        <v>280</v>
      </c>
      <c r="C547" s="17">
        <v>0.44306978520989998</v>
      </c>
      <c r="D547" s="17">
        <v>0.39860104170148403</v>
      </c>
      <c r="E547" s="17">
        <v>0.48600345406184797</v>
      </c>
      <c r="F547" s="17"/>
      <c r="G547" s="17">
        <v>0.45863769100860602</v>
      </c>
      <c r="H547" s="17">
        <v>0.31186046884872198</v>
      </c>
      <c r="I547" s="17">
        <v>0.43286659364514601</v>
      </c>
      <c r="J547" s="17">
        <v>0.52020441608087498</v>
      </c>
      <c r="K547" s="17">
        <v>0.42146021098146103</v>
      </c>
      <c r="L547" s="17">
        <v>0.499527975968521</v>
      </c>
      <c r="M547" s="17"/>
      <c r="N547" s="17">
        <v>0.44340038929509501</v>
      </c>
      <c r="O547" s="17">
        <v>0.51158816526600204</v>
      </c>
      <c r="P547" s="17">
        <v>0.34615073727479101</v>
      </c>
      <c r="Q547" s="17">
        <v>0.45568823835182698</v>
      </c>
      <c r="R547" s="17"/>
      <c r="S547" s="17">
        <v>0.34494849223600099</v>
      </c>
      <c r="T547" s="17">
        <v>0.48305560576923001</v>
      </c>
      <c r="U547" s="17">
        <v>0.49532129446242501</v>
      </c>
      <c r="V547" s="17">
        <v>0.41904647967619602</v>
      </c>
      <c r="W547" s="17">
        <v>0.43119103522124902</v>
      </c>
      <c r="X547" s="17">
        <v>0.38162692869275899</v>
      </c>
      <c r="Y547" s="17">
        <v>0.46387649617236998</v>
      </c>
      <c r="Z547" s="17">
        <v>0.37431639248498599</v>
      </c>
      <c r="AA547" s="17">
        <v>0.44437837326604501</v>
      </c>
      <c r="AB547" s="17">
        <v>0.53606947122553406</v>
      </c>
      <c r="AC547" s="17">
        <v>0.488259570132274</v>
      </c>
      <c r="AD547" s="17">
        <v>0.55021749746022197</v>
      </c>
      <c r="AE547" s="17"/>
      <c r="AF547" s="17">
        <v>0.71880699645606505</v>
      </c>
      <c r="AG547" s="17">
        <v>0.51698185749071301</v>
      </c>
      <c r="AH547" s="17">
        <v>4.3023208098721601E-2</v>
      </c>
      <c r="AI547" s="17">
        <v>0.31191836514202997</v>
      </c>
      <c r="AJ547" s="17">
        <v>0.618476991705049</v>
      </c>
      <c r="AK547" s="17"/>
      <c r="AL547" s="17">
        <v>0.64754222430800401</v>
      </c>
      <c r="AM547" s="17">
        <v>2.7378889190197601E-2</v>
      </c>
      <c r="AN547" s="17">
        <v>0.53769832042704002</v>
      </c>
      <c r="AO547" s="17">
        <v>0.43642274928778002</v>
      </c>
      <c r="AP547" s="17">
        <v>0.786528302055998</v>
      </c>
      <c r="AQ547" s="17"/>
      <c r="AR547" s="17">
        <v>0.58893919080109003</v>
      </c>
      <c r="AS547" s="17">
        <v>0.27221952676206501</v>
      </c>
      <c r="AT547" s="17">
        <v>0.36391591426401598</v>
      </c>
    </row>
    <row r="548" spans="2:46" x14ac:dyDescent="0.3">
      <c r="B548" t="s">
        <v>79</v>
      </c>
      <c r="C548" s="17">
        <v>7.3929106233957001E-2</v>
      </c>
      <c r="D548" s="17">
        <v>4.4519889676575303E-2</v>
      </c>
      <c r="E548" s="17">
        <v>0.102921005812893</v>
      </c>
      <c r="F548" s="17"/>
      <c r="G548" s="17">
        <v>0.108550554186811</v>
      </c>
      <c r="H548" s="17">
        <v>6.30819819341253E-2</v>
      </c>
      <c r="I548" s="17">
        <v>8.4219225835354003E-2</v>
      </c>
      <c r="J548" s="17">
        <v>8.5094394061634895E-2</v>
      </c>
      <c r="K548" s="17">
        <v>5.1018804253366502E-2</v>
      </c>
      <c r="L548" s="17">
        <v>5.7625536622418698E-2</v>
      </c>
      <c r="M548" s="17"/>
      <c r="N548" s="17">
        <v>5.2466707084614699E-2</v>
      </c>
      <c r="O548" s="17">
        <v>6.0790465490379898E-2</v>
      </c>
      <c r="P548" s="17">
        <v>8.1733464163811304E-2</v>
      </c>
      <c r="Q548" s="17">
        <v>0.10294829488828799</v>
      </c>
      <c r="R548" s="17"/>
      <c r="S548" s="17">
        <v>9.1904429306340796E-2</v>
      </c>
      <c r="T548" s="17">
        <v>8.3480815002947906E-2</v>
      </c>
      <c r="U548" s="17">
        <v>8.6981849456621907E-2</v>
      </c>
      <c r="V548" s="17">
        <v>6.2002704584298803E-2</v>
      </c>
      <c r="W548" s="17">
        <v>6.6367970048147804E-2</v>
      </c>
      <c r="X548" s="17">
        <v>6.93392634050016E-2</v>
      </c>
      <c r="Y548" s="17">
        <v>7.3878676875028707E-2</v>
      </c>
      <c r="Z548" s="17">
        <v>2.7588368939578299E-2</v>
      </c>
      <c r="AA548" s="17">
        <v>8.3780889551565596E-2</v>
      </c>
      <c r="AB548" s="17">
        <v>5.6329228933935001E-2</v>
      </c>
      <c r="AC548" s="17">
        <v>7.77858804775131E-2</v>
      </c>
      <c r="AD548" s="17">
        <v>5.2713590697808101E-2</v>
      </c>
      <c r="AE548" s="17"/>
      <c r="AF548" s="17">
        <v>6.01089384481363E-2</v>
      </c>
      <c r="AG548" s="17">
        <v>5.3860157340522803E-2</v>
      </c>
      <c r="AH548" s="17">
        <v>1.59721123275719E-2</v>
      </c>
      <c r="AI548" s="17">
        <v>2.6882032546144199E-2</v>
      </c>
      <c r="AJ548" s="17">
        <v>5.7159715950812297E-2</v>
      </c>
      <c r="AK548" s="17"/>
      <c r="AL548" s="17">
        <v>5.7474805093341699E-2</v>
      </c>
      <c r="AM548" s="17">
        <v>2.0968695698809402E-2</v>
      </c>
      <c r="AN548" s="17">
        <v>4.4049531587523498E-2</v>
      </c>
      <c r="AO548" s="17">
        <v>3.8077673600241897E-2</v>
      </c>
      <c r="AP548" s="17">
        <v>2.8448964971513301E-2</v>
      </c>
      <c r="AQ548" s="17"/>
      <c r="AR548" s="17">
        <v>8.5215627558420201E-2</v>
      </c>
      <c r="AS548" s="17">
        <v>2.645137010362E-2</v>
      </c>
      <c r="AT548" s="17">
        <v>3.4375949151859202E-2</v>
      </c>
    </row>
    <row r="549" spans="2:46" x14ac:dyDescent="0.3">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row>
    <row r="550" spans="2:46" x14ac:dyDescent="0.3">
      <c r="B550" s="6" t="s">
        <v>286</v>
      </c>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row>
    <row r="551" spans="2:46" x14ac:dyDescent="0.3">
      <c r="B551" s="24" t="s">
        <v>65</v>
      </c>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row>
    <row r="552" spans="2:46" x14ac:dyDescent="0.3">
      <c r="B552" t="s">
        <v>277</v>
      </c>
      <c r="C552" s="17">
        <v>5.1583493622575402E-2</v>
      </c>
      <c r="D552" s="17">
        <v>5.2826129952578897E-2</v>
      </c>
      <c r="E552" s="17">
        <v>4.8636264296895E-2</v>
      </c>
      <c r="F552" s="17"/>
      <c r="G552" s="17">
        <v>8.0961329194233697E-2</v>
      </c>
      <c r="H552" s="17">
        <v>9.6901348368556406E-2</v>
      </c>
      <c r="I552" s="17">
        <v>5.3885462297370103E-2</v>
      </c>
      <c r="J552" s="17">
        <v>3.9908163179240903E-2</v>
      </c>
      <c r="K552" s="17">
        <v>2.04458131172074E-2</v>
      </c>
      <c r="L552" s="17">
        <v>2.3715955376173499E-2</v>
      </c>
      <c r="M552" s="17"/>
      <c r="N552" s="17">
        <v>4.5295956869043003E-2</v>
      </c>
      <c r="O552" s="17">
        <v>4.4913592308928302E-2</v>
      </c>
      <c r="P552" s="17">
        <v>5.68579921859785E-2</v>
      </c>
      <c r="Q552" s="17">
        <v>6.1264814465893998E-2</v>
      </c>
      <c r="R552" s="17"/>
      <c r="S552" s="17">
        <v>5.0890849092976802E-2</v>
      </c>
      <c r="T552" s="17">
        <v>2.9103425679074001E-2</v>
      </c>
      <c r="U552" s="17">
        <v>5.06621948349463E-2</v>
      </c>
      <c r="V552" s="17">
        <v>5.0718153186932603E-2</v>
      </c>
      <c r="W552" s="17">
        <v>8.9093072196579304E-2</v>
      </c>
      <c r="X552" s="17">
        <v>7.8051170289773902E-2</v>
      </c>
      <c r="Y552" s="17">
        <v>6.0734174354365698E-2</v>
      </c>
      <c r="Z552" s="17">
        <v>5.5510661749894399E-2</v>
      </c>
      <c r="AA552" s="17">
        <v>5.3362026308547701E-2</v>
      </c>
      <c r="AB552" s="17">
        <v>3.3908749796711997E-2</v>
      </c>
      <c r="AC552" s="17">
        <v>4.8075768299460898E-2</v>
      </c>
      <c r="AD552" s="17">
        <v>1.25876176081596E-2</v>
      </c>
      <c r="AE552" s="17"/>
      <c r="AF552" s="17">
        <v>0.21052394347688899</v>
      </c>
      <c r="AG552" s="17">
        <v>6.2858302909731906E-2</v>
      </c>
      <c r="AH552" s="17">
        <v>1.7651782304438899E-2</v>
      </c>
      <c r="AI552" s="17">
        <v>2.0884575278681702E-2</v>
      </c>
      <c r="AJ552" s="17">
        <v>6.6469222198167602E-2</v>
      </c>
      <c r="AK552" s="17"/>
      <c r="AL552" s="17">
        <v>7.5719660752925202E-2</v>
      </c>
      <c r="AM552" s="17">
        <v>2.0069346386324301E-2</v>
      </c>
      <c r="AN552" s="17">
        <v>5.4816156244787403E-2</v>
      </c>
      <c r="AO552" s="17">
        <v>3.9852652222982302E-2</v>
      </c>
      <c r="AP552" s="17">
        <v>0.25173894810776198</v>
      </c>
      <c r="AQ552" s="17"/>
      <c r="AR552" s="17">
        <v>7.0005878633840696E-2</v>
      </c>
      <c r="AS552" s="17">
        <v>3.5359424336971201E-2</v>
      </c>
      <c r="AT552" s="17">
        <v>4.03625010890084E-2</v>
      </c>
    </row>
    <row r="553" spans="2:46" x14ac:dyDescent="0.3">
      <c r="B553" t="s">
        <v>278</v>
      </c>
      <c r="C553" s="17">
        <v>0.18553027037460701</v>
      </c>
      <c r="D553" s="17">
        <v>0.17753771925008099</v>
      </c>
      <c r="E553" s="17">
        <v>0.19389880381554001</v>
      </c>
      <c r="F553" s="17"/>
      <c r="G553" s="17">
        <v>0.262497426267913</v>
      </c>
      <c r="H553" s="17">
        <v>0.22428443610916099</v>
      </c>
      <c r="I553" s="17">
        <v>0.18925786154596599</v>
      </c>
      <c r="J553" s="17">
        <v>0.14912330650785799</v>
      </c>
      <c r="K553" s="17">
        <v>0.14274306743604401</v>
      </c>
      <c r="L553" s="17">
        <v>0.158075780372778</v>
      </c>
      <c r="M553" s="17"/>
      <c r="N553" s="17">
        <v>0.24611454389228901</v>
      </c>
      <c r="O553" s="17">
        <v>0.179986206257088</v>
      </c>
      <c r="P553" s="17">
        <v>0.13873330374126799</v>
      </c>
      <c r="Q553" s="17">
        <v>0.166960088195137</v>
      </c>
      <c r="R553" s="17"/>
      <c r="S553" s="17">
        <v>0.19016744697812099</v>
      </c>
      <c r="T553" s="17">
        <v>0.23477996240974999</v>
      </c>
      <c r="U553" s="17">
        <v>7.8676283578292705E-2</v>
      </c>
      <c r="V553" s="17">
        <v>0.20187781013470399</v>
      </c>
      <c r="W553" s="17">
        <v>0.197115184611412</v>
      </c>
      <c r="X553" s="17">
        <v>0.179362307315173</v>
      </c>
      <c r="Y553" s="17">
        <v>0.17455084107236499</v>
      </c>
      <c r="Z553" s="17">
        <v>0.19790644599172699</v>
      </c>
      <c r="AA553" s="17">
        <v>0.25035457839066</v>
      </c>
      <c r="AB553" s="17">
        <v>0.14989120605567099</v>
      </c>
      <c r="AC553" s="17">
        <v>0.116880891208805</v>
      </c>
      <c r="AD553" s="17">
        <v>0.175589189186</v>
      </c>
      <c r="AE553" s="17"/>
      <c r="AF553" s="17">
        <v>0.50811327541585005</v>
      </c>
      <c r="AG553" s="17">
        <v>0.23740309033788901</v>
      </c>
      <c r="AH553" s="17">
        <v>9.6576553916320904E-2</v>
      </c>
      <c r="AI553" s="17">
        <v>0.11484042961389899</v>
      </c>
      <c r="AJ553" s="17">
        <v>0.239269561471984</v>
      </c>
      <c r="AK553" s="17"/>
      <c r="AL553" s="17">
        <v>0.23709514172453899</v>
      </c>
      <c r="AM553" s="17">
        <v>9.3716207543859301E-2</v>
      </c>
      <c r="AN553" s="17">
        <v>0.23281008507253201</v>
      </c>
      <c r="AO553" s="17">
        <v>0.13067257985911501</v>
      </c>
      <c r="AP553" s="17">
        <v>0.56119725394076103</v>
      </c>
      <c r="AQ553" s="17"/>
      <c r="AR553" s="17">
        <v>0.228835568760376</v>
      </c>
      <c r="AS553" s="17">
        <v>0.164962738606903</v>
      </c>
      <c r="AT553" s="17">
        <v>0.14633560311368901</v>
      </c>
    </row>
    <row r="554" spans="2:46" x14ac:dyDescent="0.3">
      <c r="B554" t="s">
        <v>279</v>
      </c>
      <c r="C554" s="17">
        <v>0.30630622200926799</v>
      </c>
      <c r="D554" s="17">
        <v>0.306570541012543</v>
      </c>
      <c r="E554" s="17">
        <v>0.30695372763338502</v>
      </c>
      <c r="F554" s="17"/>
      <c r="G554" s="17">
        <v>0.29014708731706002</v>
      </c>
      <c r="H554" s="17">
        <v>0.40005529697824899</v>
      </c>
      <c r="I554" s="17">
        <v>0.29840064694029</v>
      </c>
      <c r="J554" s="17">
        <v>0.33111382952649998</v>
      </c>
      <c r="K554" s="17">
        <v>0.244962815084101</v>
      </c>
      <c r="L554" s="17">
        <v>0.26836140774267703</v>
      </c>
      <c r="M554" s="17"/>
      <c r="N554" s="17">
        <v>0.35308829138373998</v>
      </c>
      <c r="O554" s="17">
        <v>0.30241512496311801</v>
      </c>
      <c r="P554" s="17">
        <v>0.26272748956867498</v>
      </c>
      <c r="Q554" s="17">
        <v>0.29783537419198902</v>
      </c>
      <c r="R554" s="17"/>
      <c r="S554" s="17">
        <v>0.36828334374816402</v>
      </c>
      <c r="T554" s="17">
        <v>0.321555598762716</v>
      </c>
      <c r="U554" s="17">
        <v>0.27230200857613501</v>
      </c>
      <c r="V554" s="17">
        <v>0.32680461539514399</v>
      </c>
      <c r="W554" s="17">
        <v>0.20932873499659899</v>
      </c>
      <c r="X554" s="17">
        <v>0.33080044820829402</v>
      </c>
      <c r="Y554" s="17">
        <v>0.273763826920636</v>
      </c>
      <c r="Z554" s="17">
        <v>0.28780009817188101</v>
      </c>
      <c r="AA554" s="17">
        <v>0.26696457920807198</v>
      </c>
      <c r="AB554" s="17">
        <v>0.27051950489938797</v>
      </c>
      <c r="AC554" s="17">
        <v>0.41578164889635399</v>
      </c>
      <c r="AD554" s="17">
        <v>0.31266021995107701</v>
      </c>
      <c r="AE554" s="17"/>
      <c r="AF554" s="17">
        <v>0.15886772492698401</v>
      </c>
      <c r="AG554" s="17">
        <v>0.37561869857825603</v>
      </c>
      <c r="AH554" s="17">
        <v>0.23334183834351799</v>
      </c>
      <c r="AI554" s="17">
        <v>0.300130638792728</v>
      </c>
      <c r="AJ554" s="17">
        <v>0.36000208851395499</v>
      </c>
      <c r="AK554" s="17"/>
      <c r="AL554" s="17">
        <v>0.38808865952758698</v>
      </c>
      <c r="AM554" s="17">
        <v>0.24525896081968299</v>
      </c>
      <c r="AN554" s="17">
        <v>0.43557083681193798</v>
      </c>
      <c r="AO554" s="17">
        <v>0.33757927080205402</v>
      </c>
      <c r="AP554" s="17">
        <v>0.13873028040388999</v>
      </c>
      <c r="AQ554" s="17"/>
      <c r="AR554" s="17">
        <v>0.31166032941621702</v>
      </c>
      <c r="AS554" s="17">
        <v>0.31228711292710798</v>
      </c>
      <c r="AT554" s="17">
        <v>0.30750551843054302</v>
      </c>
    </row>
    <row r="555" spans="2:46" x14ac:dyDescent="0.3">
      <c r="B555" t="s">
        <v>280</v>
      </c>
      <c r="C555" s="17">
        <v>0.33612318107517303</v>
      </c>
      <c r="D555" s="17">
        <v>0.36633801644569602</v>
      </c>
      <c r="E555" s="17">
        <v>0.30648197456014997</v>
      </c>
      <c r="F555" s="17"/>
      <c r="G555" s="17">
        <v>0.196904053708406</v>
      </c>
      <c r="H555" s="17">
        <v>0.18931271425077401</v>
      </c>
      <c r="I555" s="17">
        <v>0.32345577380497498</v>
      </c>
      <c r="J555" s="17">
        <v>0.34437291363078698</v>
      </c>
      <c r="K555" s="17">
        <v>0.47662052241900599</v>
      </c>
      <c r="L555" s="17">
        <v>0.45738880244042901</v>
      </c>
      <c r="M555" s="17"/>
      <c r="N555" s="17">
        <v>0.27041181893849903</v>
      </c>
      <c r="O555" s="17">
        <v>0.34381990111143801</v>
      </c>
      <c r="P555" s="17">
        <v>0.41689193121636497</v>
      </c>
      <c r="Q555" s="17">
        <v>0.32823476009944702</v>
      </c>
      <c r="R555" s="17"/>
      <c r="S555" s="17">
        <v>0.254306770866503</v>
      </c>
      <c r="T555" s="17">
        <v>0.268190561896202</v>
      </c>
      <c r="U555" s="17">
        <v>0.467542576094305</v>
      </c>
      <c r="V555" s="17">
        <v>0.30865081378561599</v>
      </c>
      <c r="W555" s="17">
        <v>0.35257711204280701</v>
      </c>
      <c r="X555" s="17">
        <v>0.29300902251569</v>
      </c>
      <c r="Y555" s="17">
        <v>0.37200955144483899</v>
      </c>
      <c r="Z555" s="17">
        <v>0.40671700139671202</v>
      </c>
      <c r="AA555" s="17">
        <v>0.30143011301522599</v>
      </c>
      <c r="AB555" s="17">
        <v>0.476750977998735</v>
      </c>
      <c r="AC555" s="17">
        <v>0.306843998095012</v>
      </c>
      <c r="AD555" s="17">
        <v>0.400188432076026</v>
      </c>
      <c r="AE555" s="17"/>
      <c r="AF555" s="17">
        <v>4.9312879254724502E-2</v>
      </c>
      <c r="AG555" s="17">
        <v>0.234507884041183</v>
      </c>
      <c r="AH555" s="17">
        <v>0.60151482668294598</v>
      </c>
      <c r="AI555" s="17">
        <v>0.47270676712461301</v>
      </c>
      <c r="AJ555" s="17">
        <v>0.22790851837034101</v>
      </c>
      <c r="AK555" s="17"/>
      <c r="AL555" s="17">
        <v>0.19688284804681999</v>
      </c>
      <c r="AM555" s="17">
        <v>0.55633916991147403</v>
      </c>
      <c r="AN555" s="17">
        <v>0.20817973915514201</v>
      </c>
      <c r="AO555" s="17">
        <v>0.40613006444598898</v>
      </c>
      <c r="AP555" s="17">
        <v>2.1015521716815401E-2</v>
      </c>
      <c r="AQ555" s="17"/>
      <c r="AR555" s="17">
        <v>0.262235741487851</v>
      </c>
      <c r="AS555" s="17">
        <v>0.41318625227336497</v>
      </c>
      <c r="AT555" s="17">
        <v>0.43287329306771699</v>
      </c>
    </row>
    <row r="556" spans="2:46" x14ac:dyDescent="0.3">
      <c r="B556" t="s">
        <v>79</v>
      </c>
      <c r="C556" s="17">
        <v>0.120456832918377</v>
      </c>
      <c r="D556" s="17">
        <v>9.6727593339101206E-2</v>
      </c>
      <c r="E556" s="17">
        <v>0.14402922969403101</v>
      </c>
      <c r="F556" s="17"/>
      <c r="G556" s="17">
        <v>0.169490103512386</v>
      </c>
      <c r="H556" s="17">
        <v>8.9446204293259501E-2</v>
      </c>
      <c r="I556" s="17">
        <v>0.13500025541139801</v>
      </c>
      <c r="J556" s="17">
        <v>0.13548178715561399</v>
      </c>
      <c r="K556" s="17">
        <v>0.115227781943642</v>
      </c>
      <c r="L556" s="17">
        <v>9.2458054067942899E-2</v>
      </c>
      <c r="M556" s="17"/>
      <c r="N556" s="17">
        <v>8.5089388916429406E-2</v>
      </c>
      <c r="O556" s="17">
        <v>0.12886517535942801</v>
      </c>
      <c r="P556" s="17">
        <v>0.12478928328771299</v>
      </c>
      <c r="Q556" s="17">
        <v>0.145704963047533</v>
      </c>
      <c r="R556" s="17"/>
      <c r="S556" s="17">
        <v>0.13635158931423499</v>
      </c>
      <c r="T556" s="17">
        <v>0.146370451252258</v>
      </c>
      <c r="U556" s="17">
        <v>0.13081693691632101</v>
      </c>
      <c r="V556" s="17">
        <v>0.11194860749760401</v>
      </c>
      <c r="W556" s="17">
        <v>0.15188589615260301</v>
      </c>
      <c r="X556" s="17">
        <v>0.11877705167107</v>
      </c>
      <c r="Y556" s="17">
        <v>0.11894160620779499</v>
      </c>
      <c r="Z556" s="17">
        <v>5.2065792689785402E-2</v>
      </c>
      <c r="AA556" s="17">
        <v>0.127888703077494</v>
      </c>
      <c r="AB556" s="17">
        <v>6.8929561249493898E-2</v>
      </c>
      <c r="AC556" s="17">
        <v>0.112417693500368</v>
      </c>
      <c r="AD556" s="17">
        <v>9.8974541178738204E-2</v>
      </c>
      <c r="AE556" s="17"/>
      <c r="AF556" s="17">
        <v>7.3182176925552095E-2</v>
      </c>
      <c r="AG556" s="17">
        <v>8.9612024132940296E-2</v>
      </c>
      <c r="AH556" s="17">
        <v>5.0914998752776101E-2</v>
      </c>
      <c r="AI556" s="17">
        <v>9.1437589190078203E-2</v>
      </c>
      <c r="AJ556" s="17">
        <v>0.106350609445552</v>
      </c>
      <c r="AK556" s="17"/>
      <c r="AL556" s="17">
        <v>0.102213689948128</v>
      </c>
      <c r="AM556" s="17">
        <v>8.4616315338659098E-2</v>
      </c>
      <c r="AN556" s="17">
        <v>6.8623182715601305E-2</v>
      </c>
      <c r="AO556" s="17">
        <v>8.5765432669860198E-2</v>
      </c>
      <c r="AP556" s="17">
        <v>2.73179958307713E-2</v>
      </c>
      <c r="AQ556" s="17"/>
      <c r="AR556" s="17">
        <v>0.127262481701715</v>
      </c>
      <c r="AS556" s="17">
        <v>7.4204471855653195E-2</v>
      </c>
      <c r="AT556" s="17">
        <v>7.2923084299042096E-2</v>
      </c>
    </row>
    <row r="557" spans="2:46" x14ac:dyDescent="0.3">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c r="AR557" s="17"/>
      <c r="AS557" s="17"/>
      <c r="AT557" s="17"/>
    </row>
    <row r="558" spans="2:46" x14ac:dyDescent="0.3">
      <c r="B558" s="6" t="s">
        <v>297</v>
      </c>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row>
    <row r="559" spans="2:46" x14ac:dyDescent="0.3">
      <c r="B559" s="24" t="s">
        <v>65</v>
      </c>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row>
    <row r="560" spans="2:46" x14ac:dyDescent="0.3">
      <c r="B560" t="s">
        <v>49</v>
      </c>
      <c r="C560" s="17">
        <v>0.125987377753222</v>
      </c>
      <c r="D560" s="17">
        <v>0.13830305302356799</v>
      </c>
      <c r="E560" s="17">
        <v>0.11331565973385301</v>
      </c>
      <c r="F560" s="17"/>
      <c r="G560" s="17">
        <v>0.13842000709980201</v>
      </c>
      <c r="H560" s="17">
        <v>0.22628621766107301</v>
      </c>
      <c r="I560" s="17">
        <v>0.102172938504224</v>
      </c>
      <c r="J560" s="17">
        <v>7.0559058772129701E-2</v>
      </c>
      <c r="K560" s="17">
        <v>0.103481379289451</v>
      </c>
      <c r="L560" s="17">
        <v>0.115757239046255</v>
      </c>
      <c r="M560" s="17"/>
      <c r="N560" s="17">
        <v>0.16823137594232701</v>
      </c>
      <c r="O560" s="17">
        <v>0.144411620819444</v>
      </c>
      <c r="P560" s="17">
        <v>9.7475290627955097E-2</v>
      </c>
      <c r="Q560" s="17">
        <v>8.3902993830280298E-2</v>
      </c>
      <c r="R560" s="17"/>
      <c r="S560" s="17">
        <v>0.19025822163053599</v>
      </c>
      <c r="T560" s="17">
        <v>0.11546682979638</v>
      </c>
      <c r="U560" s="17">
        <v>0.120228871308142</v>
      </c>
      <c r="V560" s="17">
        <v>0.132238716022337</v>
      </c>
      <c r="W560" s="17">
        <v>0.10767314459629999</v>
      </c>
      <c r="X560" s="17">
        <v>0.13481787770577</v>
      </c>
      <c r="Y560" s="17">
        <v>0.109554413630283</v>
      </c>
      <c r="Z560" s="17">
        <v>0.12461671607916</v>
      </c>
      <c r="AA560" s="17">
        <v>0.104178622981396</v>
      </c>
      <c r="AB560" s="17">
        <v>0.104351466553372</v>
      </c>
      <c r="AC560" s="17">
        <v>0.12809809566934099</v>
      </c>
      <c r="AD560" s="17">
        <v>7.0657814995987098E-2</v>
      </c>
      <c r="AE560" s="17"/>
      <c r="AF560" s="17">
        <v>4.7891007775882399E-2</v>
      </c>
      <c r="AG560" s="17">
        <v>9.5526514741960902E-2</v>
      </c>
      <c r="AH560" s="17">
        <v>3.0134273217908202E-2</v>
      </c>
      <c r="AI560" s="17">
        <v>0.37433440193790701</v>
      </c>
      <c r="AJ560" s="17">
        <v>9.6336895765892799E-2</v>
      </c>
      <c r="AK560" s="17"/>
      <c r="AL560" s="17">
        <v>3.0746726440576799E-2</v>
      </c>
      <c r="AM560" s="17">
        <v>3.2215758292564303E-2</v>
      </c>
      <c r="AN560" s="17">
        <v>0.110117069077607</v>
      </c>
      <c r="AO560" s="17">
        <v>0.52994685747734405</v>
      </c>
      <c r="AP560" s="17">
        <v>7.4834730534759003E-2</v>
      </c>
      <c r="AQ560" s="17"/>
      <c r="AR560" s="17">
        <v>4.24334309604458E-2</v>
      </c>
      <c r="AS560" s="17">
        <v>9.3529424521010401E-2</v>
      </c>
      <c r="AT560" s="17">
        <v>0.44824254464809599</v>
      </c>
    </row>
    <row r="561" spans="2:46" x14ac:dyDescent="0.3">
      <c r="B561" t="s">
        <v>48</v>
      </c>
      <c r="C561" s="17">
        <v>0.15516934322477599</v>
      </c>
      <c r="D561" s="17">
        <v>0.18553587343384301</v>
      </c>
      <c r="E561" s="17">
        <v>0.12591854718050399</v>
      </c>
      <c r="F561" s="17"/>
      <c r="G561" s="17">
        <v>0.187767338441575</v>
      </c>
      <c r="H561" s="17">
        <v>0.247727751082613</v>
      </c>
      <c r="I561" s="17">
        <v>0.18820331579399199</v>
      </c>
      <c r="J561" s="17">
        <v>0.13202426996497901</v>
      </c>
      <c r="K561" s="17">
        <v>0.11429568543931901</v>
      </c>
      <c r="L561" s="17">
        <v>7.7560701182937605E-2</v>
      </c>
      <c r="M561" s="17"/>
      <c r="N561" s="17">
        <v>0.220581141877295</v>
      </c>
      <c r="O561" s="17">
        <v>0.12757324423781599</v>
      </c>
      <c r="P561" s="17">
        <v>0.119592158844324</v>
      </c>
      <c r="Q561" s="17">
        <v>0.146424998348922</v>
      </c>
      <c r="R561" s="17"/>
      <c r="S561" s="17">
        <v>0.26096617688412299</v>
      </c>
      <c r="T561" s="17">
        <v>0.10485851646350999</v>
      </c>
      <c r="U561" s="17">
        <v>7.7770254037772296E-2</v>
      </c>
      <c r="V561" s="17">
        <v>0.16527526320897701</v>
      </c>
      <c r="W561" s="17">
        <v>9.9036432920963299E-2</v>
      </c>
      <c r="X561" s="17">
        <v>0.127296531724164</v>
      </c>
      <c r="Y561" s="17">
        <v>0.15130005381196099</v>
      </c>
      <c r="Z561" s="17">
        <v>0.209808712366368</v>
      </c>
      <c r="AA561" s="17">
        <v>0.18120311692415</v>
      </c>
      <c r="AB561" s="17">
        <v>0.12570884912145699</v>
      </c>
      <c r="AC561" s="17">
        <v>0.19762379136193201</v>
      </c>
      <c r="AD561" s="17">
        <v>0.12905103288174699</v>
      </c>
      <c r="AE561" s="17"/>
      <c r="AF561" s="17">
        <v>8.7941825532519696E-2</v>
      </c>
      <c r="AG561" s="17">
        <v>0.35035579817080598</v>
      </c>
      <c r="AH561" s="17">
        <v>2.28537290626314E-2</v>
      </c>
      <c r="AI561" s="17">
        <v>2.2388729448187799E-2</v>
      </c>
      <c r="AJ561" s="17">
        <v>9.27323713750903E-2</v>
      </c>
      <c r="AK561" s="17"/>
      <c r="AL561" s="17">
        <v>6.7008895339334296E-2</v>
      </c>
      <c r="AM561" s="17">
        <v>1.8717176037571798E-2</v>
      </c>
      <c r="AN561" s="17">
        <v>0.55971455938336701</v>
      </c>
      <c r="AO561" s="17">
        <v>3.3598435536336103E-2</v>
      </c>
      <c r="AP561" s="17">
        <v>8.9119466570540207E-2</v>
      </c>
      <c r="AQ561" s="17"/>
      <c r="AR561" s="17">
        <v>0.22104874298515201</v>
      </c>
      <c r="AS561" s="17">
        <v>0.12170606928614899</v>
      </c>
      <c r="AT561" s="17">
        <v>5.32053760545564E-2</v>
      </c>
    </row>
    <row r="562" spans="2:46" x14ac:dyDescent="0.3">
      <c r="B562" t="s">
        <v>45</v>
      </c>
      <c r="C562" s="17">
        <v>0.31940007613554</v>
      </c>
      <c r="D562" s="17">
        <v>0.34959671124727099</v>
      </c>
      <c r="E562" s="17">
        <v>0.290801324759415</v>
      </c>
      <c r="F562" s="17"/>
      <c r="G562" s="17">
        <v>0.216624929229946</v>
      </c>
      <c r="H562" s="17">
        <v>0.20318025071173501</v>
      </c>
      <c r="I562" s="17">
        <v>0.29759722927038801</v>
      </c>
      <c r="J562" s="17">
        <v>0.34306452589499697</v>
      </c>
      <c r="K562" s="17">
        <v>0.417617680233063</v>
      </c>
      <c r="L562" s="17">
        <v>0.41486024106556502</v>
      </c>
      <c r="M562" s="17"/>
      <c r="N562" s="17">
        <v>0.25056268776592699</v>
      </c>
      <c r="O562" s="17">
        <v>0.29605943204303597</v>
      </c>
      <c r="P562" s="17">
        <v>0.429657437584827</v>
      </c>
      <c r="Q562" s="17">
        <v>0.32094059236058198</v>
      </c>
      <c r="R562" s="17"/>
      <c r="S562" s="17">
        <v>0.19888935938161201</v>
      </c>
      <c r="T562" s="17">
        <v>0.33319319584215001</v>
      </c>
      <c r="U562" s="17">
        <v>0.36451265268250699</v>
      </c>
      <c r="V562" s="17">
        <v>0.35250297226474397</v>
      </c>
      <c r="W562" s="17">
        <v>0.355514765283656</v>
      </c>
      <c r="X562" s="17">
        <v>0.35542625335857603</v>
      </c>
      <c r="Y562" s="17">
        <v>0.339793827143959</v>
      </c>
      <c r="Z562" s="17">
        <v>0.31834081637207301</v>
      </c>
      <c r="AA562" s="17">
        <v>0.32278190594468098</v>
      </c>
      <c r="AB562" s="17">
        <v>0.32896367960328399</v>
      </c>
      <c r="AC562" s="17">
        <v>0.29418854420885299</v>
      </c>
      <c r="AD562" s="17">
        <v>0.35909676121198802</v>
      </c>
      <c r="AE562" s="17"/>
      <c r="AF562" s="17">
        <v>0.16949114819842401</v>
      </c>
      <c r="AG562" s="17">
        <v>0.188951138749441</v>
      </c>
      <c r="AH562" s="17">
        <v>0.83031109479175602</v>
      </c>
      <c r="AI562" s="17">
        <v>0.39193648560621802</v>
      </c>
      <c r="AJ562" s="17">
        <v>0.19195500311311001</v>
      </c>
      <c r="AK562" s="17"/>
      <c r="AL562" s="17">
        <v>0.17100593877912601</v>
      </c>
      <c r="AM562" s="17">
        <v>0.82251731073102397</v>
      </c>
      <c r="AN562" s="17">
        <v>8.5206163824641898E-2</v>
      </c>
      <c r="AO562" s="17">
        <v>0.204520965429517</v>
      </c>
      <c r="AP562" s="17">
        <v>0.16128922998484799</v>
      </c>
      <c r="AQ562" s="17"/>
      <c r="AR562" s="17">
        <v>0.225240865666614</v>
      </c>
      <c r="AS562" s="17">
        <v>0.51960356262086105</v>
      </c>
      <c r="AT562" s="17">
        <v>0.28304208355848398</v>
      </c>
    </row>
    <row r="563" spans="2:46" x14ac:dyDescent="0.3">
      <c r="B563" t="s">
        <v>47</v>
      </c>
      <c r="C563" s="17">
        <v>7.0341169785315696E-2</v>
      </c>
      <c r="D563" s="17">
        <v>7.6124208632149401E-2</v>
      </c>
      <c r="E563" s="17">
        <v>6.4891278367944796E-2</v>
      </c>
      <c r="F563" s="17"/>
      <c r="G563" s="17">
        <v>6.6283873857152301E-2</v>
      </c>
      <c r="H563" s="17">
        <v>8.0000046791831897E-2</v>
      </c>
      <c r="I563" s="17">
        <v>5.8237867799665603E-2</v>
      </c>
      <c r="J563" s="17">
        <v>0.10038371065229</v>
      </c>
      <c r="K563" s="17">
        <v>6.2003075474585299E-2</v>
      </c>
      <c r="L563" s="17">
        <v>5.6242354667331303E-2</v>
      </c>
      <c r="M563" s="17"/>
      <c r="N563" s="17">
        <v>9.1226780868430099E-2</v>
      </c>
      <c r="O563" s="17">
        <v>5.8478507881232197E-2</v>
      </c>
      <c r="P563" s="17">
        <v>6.01228545791892E-2</v>
      </c>
      <c r="Q563" s="17">
        <v>6.7600959599800198E-2</v>
      </c>
      <c r="R563" s="17"/>
      <c r="S563" s="17">
        <v>7.9183237511483401E-2</v>
      </c>
      <c r="T563" s="17">
        <v>7.5688989899801398E-2</v>
      </c>
      <c r="U563" s="17">
        <v>7.9361939695077099E-2</v>
      </c>
      <c r="V563" s="17">
        <v>0.104667668449104</v>
      </c>
      <c r="W563" s="17">
        <v>4.1197173602647401E-2</v>
      </c>
      <c r="X563" s="17">
        <v>7.8657292490186007E-2</v>
      </c>
      <c r="Y563" s="17">
        <v>8.2137024578969597E-2</v>
      </c>
      <c r="Z563" s="17">
        <v>4.8657463734334702E-2</v>
      </c>
      <c r="AA563" s="17">
        <v>5.9672489709868298E-2</v>
      </c>
      <c r="AB563" s="17">
        <v>3.6728713222453503E-2</v>
      </c>
      <c r="AC563" s="17">
        <v>3.5932334114740803E-2</v>
      </c>
      <c r="AD563" s="17">
        <v>0.117032727540472</v>
      </c>
      <c r="AE563" s="17"/>
      <c r="AF563" s="17">
        <v>6.5270760746902995E-2</v>
      </c>
      <c r="AG563" s="17">
        <v>7.3675423160930106E-2</v>
      </c>
      <c r="AH563" s="17">
        <v>3.2197067023463102E-2</v>
      </c>
      <c r="AI563" s="17">
        <v>2.0351661776702001E-2</v>
      </c>
      <c r="AJ563" s="17">
        <v>0.27220626949335303</v>
      </c>
      <c r="AK563" s="17"/>
      <c r="AL563" s="17">
        <v>0.40435947992629201</v>
      </c>
      <c r="AM563" s="17">
        <v>2.0911090030905001E-2</v>
      </c>
      <c r="AN563" s="17">
        <v>4.9627785066957003E-2</v>
      </c>
      <c r="AO563" s="17">
        <v>2.6017440387288201E-2</v>
      </c>
      <c r="AP563" s="17">
        <v>2.6335705522694701E-2</v>
      </c>
      <c r="AQ563" s="17"/>
      <c r="AR563" s="17">
        <v>9.1782278687320307E-2</v>
      </c>
      <c r="AS563" s="17">
        <v>6.8660363220862206E-2</v>
      </c>
      <c r="AT563" s="17">
        <v>2.6890978933787502E-2</v>
      </c>
    </row>
    <row r="564" spans="2:46" x14ac:dyDescent="0.3">
      <c r="B564" t="s">
        <v>50</v>
      </c>
      <c r="C564" s="17">
        <v>5.1415262998979701E-2</v>
      </c>
      <c r="D564" s="17">
        <v>4.0047887961878803E-2</v>
      </c>
      <c r="E564" s="17">
        <v>6.0725799438195102E-2</v>
      </c>
      <c r="F564" s="17"/>
      <c r="G564" s="17">
        <v>0.11236663901487499</v>
      </c>
      <c r="H564" s="17">
        <v>7.6213483949344296E-2</v>
      </c>
      <c r="I564" s="17">
        <v>6.2433216511278901E-2</v>
      </c>
      <c r="J564" s="17">
        <v>2.4856080802967001E-2</v>
      </c>
      <c r="K564" s="17">
        <v>3.6198232334627899E-2</v>
      </c>
      <c r="L564" s="17">
        <v>1.3492953000970099E-2</v>
      </c>
      <c r="M564" s="17"/>
      <c r="N564" s="17">
        <v>5.1099000814664099E-2</v>
      </c>
      <c r="O564" s="17">
        <v>4.41563982268093E-2</v>
      </c>
      <c r="P564" s="17">
        <v>4.11091662619784E-2</v>
      </c>
      <c r="Q564" s="17">
        <v>6.8957985363575294E-2</v>
      </c>
      <c r="R564" s="17"/>
      <c r="S564" s="17">
        <v>2.1211771528202101E-2</v>
      </c>
      <c r="T564" s="17">
        <v>6.51526654788529E-2</v>
      </c>
      <c r="U564" s="17">
        <v>3.6810947455824798E-2</v>
      </c>
      <c r="V564" s="17">
        <v>1.9014340223109501E-2</v>
      </c>
      <c r="W564" s="17">
        <v>6.6638791629973299E-2</v>
      </c>
      <c r="X564" s="17">
        <v>7.5799368783317195E-2</v>
      </c>
      <c r="Y564" s="17">
        <v>5.9566439145786902E-2</v>
      </c>
      <c r="Z564" s="17">
        <v>6.9130861533235693E-2</v>
      </c>
      <c r="AA564" s="17">
        <v>8.9727419166041295E-2</v>
      </c>
      <c r="AB564" s="17">
        <v>3.2172205221468103E-2</v>
      </c>
      <c r="AC564" s="17">
        <v>6.0236707070397202E-2</v>
      </c>
      <c r="AD564" s="17">
        <v>1.7797468224515601E-2</v>
      </c>
      <c r="AE564" s="17"/>
      <c r="AF564" s="17">
        <v>0.40848913041268098</v>
      </c>
      <c r="AG564" s="17">
        <v>5.05764025284813E-2</v>
      </c>
      <c r="AH564" s="17">
        <v>3.9017567457443102E-3</v>
      </c>
      <c r="AI564" s="17">
        <v>2.10129667072213E-2</v>
      </c>
      <c r="AJ564" s="17">
        <v>3.3860771289249803E-2</v>
      </c>
      <c r="AK564" s="17"/>
      <c r="AL564" s="17">
        <v>2.1084226214794399E-2</v>
      </c>
      <c r="AM564" s="17">
        <v>8.9050269701887695E-3</v>
      </c>
      <c r="AN564" s="17">
        <v>1.85447211598798E-2</v>
      </c>
      <c r="AO564" s="17">
        <v>3.0514257503767701E-2</v>
      </c>
      <c r="AP564" s="17">
        <v>0.377889622156248</v>
      </c>
      <c r="AQ564" s="17"/>
      <c r="AR564" s="17">
        <v>8.0882147167877394E-2</v>
      </c>
      <c r="AS564" s="17">
        <v>1.9651600338015399E-2</v>
      </c>
      <c r="AT564" s="17">
        <v>2.5913793094186201E-2</v>
      </c>
    </row>
    <row r="565" spans="2:46" x14ac:dyDescent="0.3">
      <c r="B565" t="s">
        <v>79</v>
      </c>
      <c r="C565" s="17">
        <v>0.27768677010216702</v>
      </c>
      <c r="D565" s="17">
        <v>0.21039226570128899</v>
      </c>
      <c r="E565" s="17">
        <v>0.344347390520088</v>
      </c>
      <c r="F565" s="17"/>
      <c r="G565" s="17">
        <v>0.27853721235665002</v>
      </c>
      <c r="H565" s="17">
        <v>0.16659224980340301</v>
      </c>
      <c r="I565" s="17">
        <v>0.29135543212045201</v>
      </c>
      <c r="J565" s="17">
        <v>0.32911235391263799</v>
      </c>
      <c r="K565" s="17">
        <v>0.266403947228954</v>
      </c>
      <c r="L565" s="17">
        <v>0.32208651103694103</v>
      </c>
      <c r="M565" s="17"/>
      <c r="N565" s="17">
        <v>0.21829901273135699</v>
      </c>
      <c r="O565" s="17">
        <v>0.32932079679166298</v>
      </c>
      <c r="P565" s="17">
        <v>0.25204309210172599</v>
      </c>
      <c r="Q565" s="17">
        <v>0.31217247049684099</v>
      </c>
      <c r="R565" s="17"/>
      <c r="S565" s="17">
        <v>0.249491233064044</v>
      </c>
      <c r="T565" s="17">
        <v>0.305639802519305</v>
      </c>
      <c r="U565" s="17">
        <v>0.32131533482067698</v>
      </c>
      <c r="V565" s="17">
        <v>0.22630103983173</v>
      </c>
      <c r="W565" s="17">
        <v>0.329939691966461</v>
      </c>
      <c r="X565" s="17">
        <v>0.22800267593798601</v>
      </c>
      <c r="Y565" s="17">
        <v>0.25764824168904099</v>
      </c>
      <c r="Z565" s="17">
        <v>0.229445429914828</v>
      </c>
      <c r="AA565" s="17">
        <v>0.24243644527386299</v>
      </c>
      <c r="AB565" s="17">
        <v>0.37207508627796498</v>
      </c>
      <c r="AC565" s="17">
        <v>0.28392052757473601</v>
      </c>
      <c r="AD565" s="17">
        <v>0.30636419514529001</v>
      </c>
      <c r="AE565" s="17"/>
      <c r="AF565" s="17">
        <v>0.22091612733358901</v>
      </c>
      <c r="AG565" s="17">
        <v>0.24091472264837999</v>
      </c>
      <c r="AH565" s="17">
        <v>8.0602079158497195E-2</v>
      </c>
      <c r="AI565" s="17">
        <v>0.16997575452376401</v>
      </c>
      <c r="AJ565" s="17">
        <v>0.31290868896330398</v>
      </c>
      <c r="AK565" s="17"/>
      <c r="AL565" s="17">
        <v>0.305794733299877</v>
      </c>
      <c r="AM565" s="17">
        <v>9.6733637937746406E-2</v>
      </c>
      <c r="AN565" s="17">
        <v>0.176789701487547</v>
      </c>
      <c r="AO565" s="17">
        <v>0.17540204366574599</v>
      </c>
      <c r="AP565" s="17">
        <v>0.27053124523090999</v>
      </c>
      <c r="AQ565" s="17"/>
      <c r="AR565" s="17">
        <v>0.33861253453258999</v>
      </c>
      <c r="AS565" s="17">
        <v>0.17684898001310201</v>
      </c>
      <c r="AT565" s="17">
        <v>0.16270522371089</v>
      </c>
    </row>
    <row r="566" spans="2:46" x14ac:dyDescent="0.3">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row>
    <row r="567" spans="2:46" x14ac:dyDescent="0.3">
      <c r="B567" s="6" t="s">
        <v>298</v>
      </c>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row>
    <row r="568" spans="2:46" x14ac:dyDescent="0.3">
      <c r="B568" s="24" t="s">
        <v>65</v>
      </c>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row>
    <row r="569" spans="2:46" x14ac:dyDescent="0.3">
      <c r="B569" t="s">
        <v>49</v>
      </c>
      <c r="C569" s="17">
        <v>0.21633693325898901</v>
      </c>
      <c r="D569" s="17">
        <v>0.23947884195619501</v>
      </c>
      <c r="E569" s="17">
        <v>0.19334038323574099</v>
      </c>
      <c r="F569" s="17"/>
      <c r="G569" s="17">
        <v>0.156694478441992</v>
      </c>
      <c r="H569" s="17">
        <v>0.21718574186221301</v>
      </c>
      <c r="I569" s="17">
        <v>0.14766908311087401</v>
      </c>
      <c r="J569" s="17">
        <v>0.172860569644957</v>
      </c>
      <c r="K569" s="17">
        <v>0.27647473283475199</v>
      </c>
      <c r="L569" s="17">
        <v>0.30626708741202702</v>
      </c>
      <c r="M569" s="17"/>
      <c r="N569" s="17">
        <v>0.24289924692201101</v>
      </c>
      <c r="O569" s="17">
        <v>0.26123487166894999</v>
      </c>
      <c r="P569" s="17">
        <v>0.198583609864595</v>
      </c>
      <c r="Q569" s="17">
        <v>0.157412292110959</v>
      </c>
      <c r="R569" s="17"/>
      <c r="S569" s="17">
        <v>0.21458577491822201</v>
      </c>
      <c r="T569" s="17">
        <v>0.22400631370870799</v>
      </c>
      <c r="U569" s="17">
        <v>0.26653852509638498</v>
      </c>
      <c r="V569" s="17">
        <v>0.21945624152747001</v>
      </c>
      <c r="W569" s="17">
        <v>0.25968362952284602</v>
      </c>
      <c r="X569" s="17">
        <v>0.18398397523604401</v>
      </c>
      <c r="Y569" s="17">
        <v>0.206533199231063</v>
      </c>
      <c r="Z569" s="17">
        <v>0.15055215809056399</v>
      </c>
      <c r="AA569" s="17">
        <v>0.19914631431450899</v>
      </c>
      <c r="AB569" s="17">
        <v>0.22774838015384899</v>
      </c>
      <c r="AC569" s="17">
        <v>0.20953102390405501</v>
      </c>
      <c r="AD569" s="17">
        <v>0.197204070868995</v>
      </c>
      <c r="AE569" s="17"/>
      <c r="AF569" s="17">
        <v>8.1741833264946995E-2</v>
      </c>
      <c r="AG569" s="17">
        <v>0.124415060317683</v>
      </c>
      <c r="AH569" s="17">
        <v>0.101426517457317</v>
      </c>
      <c r="AI569" s="17">
        <v>0.65145694904321305</v>
      </c>
      <c r="AJ569" s="17">
        <v>0.18202654252464201</v>
      </c>
      <c r="AK569" s="17"/>
      <c r="AL569" s="17">
        <v>0.11693277004559301</v>
      </c>
      <c r="AM569" s="17">
        <v>0.15187166653252901</v>
      </c>
      <c r="AN569" s="17">
        <v>0.10042660445654999</v>
      </c>
      <c r="AO569" s="17">
        <v>0.78307082209126699</v>
      </c>
      <c r="AP569" s="17">
        <v>7.8582792445824501E-2</v>
      </c>
      <c r="AQ569" s="17"/>
      <c r="AR569" s="17">
        <v>6.0793717035337203E-2</v>
      </c>
      <c r="AS569" s="17">
        <v>0.20423694678215301</v>
      </c>
      <c r="AT569" s="17">
        <v>0.71331774510832602</v>
      </c>
    </row>
    <row r="570" spans="2:46" x14ac:dyDescent="0.3">
      <c r="B570" t="s">
        <v>48</v>
      </c>
      <c r="C570" s="17">
        <v>0.193644223363864</v>
      </c>
      <c r="D570" s="17">
        <v>0.22763469546441101</v>
      </c>
      <c r="E570" s="17">
        <v>0.16096167342272</v>
      </c>
      <c r="F570" s="17"/>
      <c r="G570" s="17">
        <v>0.23000409742813899</v>
      </c>
      <c r="H570" s="17">
        <v>0.32064133369854603</v>
      </c>
      <c r="I570" s="17">
        <v>0.226872574703993</v>
      </c>
      <c r="J570" s="17">
        <v>0.16898885046478801</v>
      </c>
      <c r="K570" s="17">
        <v>0.12168699444607101</v>
      </c>
      <c r="L570" s="17">
        <v>0.10749357679768801</v>
      </c>
      <c r="M570" s="17"/>
      <c r="N570" s="17">
        <v>0.28435923190541701</v>
      </c>
      <c r="O570" s="17">
        <v>0.170730923715706</v>
      </c>
      <c r="P570" s="17">
        <v>0.14177357938184901</v>
      </c>
      <c r="Q570" s="17">
        <v>0.16577015758478</v>
      </c>
      <c r="R570" s="17"/>
      <c r="S570" s="17">
        <v>0.28932417767714602</v>
      </c>
      <c r="T570" s="17">
        <v>0.13779976437202701</v>
      </c>
      <c r="U570" s="17">
        <v>0.109117598988224</v>
      </c>
      <c r="V570" s="17">
        <v>0.19982308403458399</v>
      </c>
      <c r="W570" s="17">
        <v>0.14934794252335701</v>
      </c>
      <c r="X570" s="17">
        <v>0.208681432921103</v>
      </c>
      <c r="Y570" s="17">
        <v>0.18115368784129501</v>
      </c>
      <c r="Z570" s="17">
        <v>0.239589921179165</v>
      </c>
      <c r="AA570" s="17">
        <v>0.20320818356801201</v>
      </c>
      <c r="AB570" s="17">
        <v>0.181304974831965</v>
      </c>
      <c r="AC570" s="17">
        <v>0.22885722823986801</v>
      </c>
      <c r="AD570" s="17">
        <v>0.168768940992719</v>
      </c>
      <c r="AE570" s="17"/>
      <c r="AF570" s="17">
        <v>4.9691825613512403E-2</v>
      </c>
      <c r="AG570" s="17">
        <v>0.44361382083631301</v>
      </c>
      <c r="AH570" s="17">
        <v>4.1669777687131503E-2</v>
      </c>
      <c r="AI570" s="17">
        <v>2.7235824911748401E-2</v>
      </c>
      <c r="AJ570" s="17">
        <v>9.8712237763872501E-2</v>
      </c>
      <c r="AK570" s="17"/>
      <c r="AL570" s="17">
        <v>8.0478497589375197E-2</v>
      </c>
      <c r="AM570" s="17">
        <v>3.4486742500071998E-2</v>
      </c>
      <c r="AN570" s="17">
        <v>0.66323981563122802</v>
      </c>
      <c r="AO570" s="17">
        <v>3.4339117987854099E-2</v>
      </c>
      <c r="AP570" s="17">
        <v>0.14452944998962899</v>
      </c>
      <c r="AQ570" s="17"/>
      <c r="AR570" s="17">
        <v>0.28627112183258002</v>
      </c>
      <c r="AS570" s="17">
        <v>0.15363851832150999</v>
      </c>
      <c r="AT570" s="17">
        <v>4.31822332946694E-2</v>
      </c>
    </row>
    <row r="571" spans="2:46" x14ac:dyDescent="0.3">
      <c r="B571" t="s">
        <v>45</v>
      </c>
      <c r="C571" s="17">
        <v>0.16814272812460301</v>
      </c>
      <c r="D571" s="17">
        <v>0.18113166302266601</v>
      </c>
      <c r="E571" s="17">
        <v>0.15485797353171199</v>
      </c>
      <c r="F571" s="17"/>
      <c r="G571" s="17">
        <v>0.14659422425795501</v>
      </c>
      <c r="H571" s="17">
        <v>0.119520586718081</v>
      </c>
      <c r="I571" s="17">
        <v>0.17120723099195301</v>
      </c>
      <c r="J571" s="17">
        <v>0.20026438767180199</v>
      </c>
      <c r="K571" s="17">
        <v>0.200851174361971</v>
      </c>
      <c r="L571" s="17">
        <v>0.17143130255752601</v>
      </c>
      <c r="M571" s="17"/>
      <c r="N571" s="17">
        <v>0.113427202798025</v>
      </c>
      <c r="O571" s="17">
        <v>0.13239581862393701</v>
      </c>
      <c r="P571" s="17">
        <v>0.25820912750787001</v>
      </c>
      <c r="Q571" s="17">
        <v>0.18326971158952601</v>
      </c>
      <c r="R571" s="17"/>
      <c r="S571" s="17">
        <v>0.115097059932859</v>
      </c>
      <c r="T571" s="17">
        <v>0.18300827272155601</v>
      </c>
      <c r="U571" s="17">
        <v>0.17547159762266501</v>
      </c>
      <c r="V571" s="17">
        <v>0.20603146905299499</v>
      </c>
      <c r="W571" s="17">
        <v>0.204573954589893</v>
      </c>
      <c r="X571" s="17">
        <v>0.17590319660881101</v>
      </c>
      <c r="Y571" s="17">
        <v>0.19603695661380699</v>
      </c>
      <c r="Z571" s="17">
        <v>0.168970380222876</v>
      </c>
      <c r="AA571" s="17">
        <v>0.18861755802844801</v>
      </c>
      <c r="AB571" s="17">
        <v>0.11965325580896601</v>
      </c>
      <c r="AC571" s="17">
        <v>0.13199405891735599</v>
      </c>
      <c r="AD571" s="17">
        <v>0.16553974623241199</v>
      </c>
      <c r="AE571" s="17"/>
      <c r="AF571" s="17">
        <v>0.108195650213726</v>
      </c>
      <c r="AG571" s="17">
        <v>7.6045068579998598E-2</v>
      </c>
      <c r="AH571" s="17">
        <v>0.65978192362115495</v>
      </c>
      <c r="AI571" s="17">
        <v>0.14773687047842701</v>
      </c>
      <c r="AJ571" s="17">
        <v>2.8585288405150101E-2</v>
      </c>
      <c r="AK571" s="17"/>
      <c r="AL571" s="17">
        <v>2.25290711950481E-2</v>
      </c>
      <c r="AM571" s="17">
        <v>0.55972027276346104</v>
      </c>
      <c r="AN571" s="17">
        <v>2.3402127857374999E-2</v>
      </c>
      <c r="AO571" s="17">
        <v>3.4088180080481201E-2</v>
      </c>
      <c r="AP571" s="17">
        <v>7.4489790451240906E-2</v>
      </c>
      <c r="AQ571" s="17"/>
      <c r="AR571" s="17">
        <v>0.124736399499912</v>
      </c>
      <c r="AS571" s="17">
        <v>0.288928573968945</v>
      </c>
      <c r="AT571" s="17">
        <v>8.8513251471040902E-2</v>
      </c>
    </row>
    <row r="572" spans="2:46" x14ac:dyDescent="0.3">
      <c r="B572" t="s">
        <v>47</v>
      </c>
      <c r="C572" s="17">
        <v>7.6428568626807997E-2</v>
      </c>
      <c r="D572" s="17">
        <v>7.0947229901357406E-2</v>
      </c>
      <c r="E572" s="17">
        <v>8.2017455618670507E-2</v>
      </c>
      <c r="F572" s="17"/>
      <c r="G572" s="17">
        <v>5.4548983730472601E-2</v>
      </c>
      <c r="H572" s="17">
        <v>8.7589677305409799E-2</v>
      </c>
      <c r="I572" s="17">
        <v>8.0334367877143806E-2</v>
      </c>
      <c r="J572" s="17">
        <v>0.10163985978392499</v>
      </c>
      <c r="K572" s="17">
        <v>6.9882988427429002E-2</v>
      </c>
      <c r="L572" s="17">
        <v>6.2648904054477497E-2</v>
      </c>
      <c r="M572" s="17"/>
      <c r="N572" s="17">
        <v>8.7904499564286503E-2</v>
      </c>
      <c r="O572" s="17">
        <v>6.75788854877373E-2</v>
      </c>
      <c r="P572" s="17">
        <v>6.19844144366061E-2</v>
      </c>
      <c r="Q572" s="17">
        <v>8.4487152081220193E-2</v>
      </c>
      <c r="R572" s="17"/>
      <c r="S572" s="17">
        <v>9.6353081364670398E-2</v>
      </c>
      <c r="T572" s="17">
        <v>8.6118997678191395E-2</v>
      </c>
      <c r="U572" s="17">
        <v>6.2303621865268603E-2</v>
      </c>
      <c r="V572" s="17">
        <v>7.0726842152065095E-2</v>
      </c>
      <c r="W572" s="17">
        <v>5.4139193347452798E-2</v>
      </c>
      <c r="X572" s="17">
        <v>9.3668900719413001E-2</v>
      </c>
      <c r="Y572" s="17">
        <v>6.7332543216383406E-2</v>
      </c>
      <c r="Z572" s="17">
        <v>7.3958162942780903E-2</v>
      </c>
      <c r="AA572" s="17">
        <v>8.6089653140052805E-2</v>
      </c>
      <c r="AB572" s="17">
        <v>5.2924431241549497E-2</v>
      </c>
      <c r="AC572" s="17">
        <v>6.2018280835459197E-2</v>
      </c>
      <c r="AD572" s="17">
        <v>8.3390790437299897E-2</v>
      </c>
      <c r="AE572" s="17"/>
      <c r="AF572" s="17">
        <v>3.5940644389333899E-2</v>
      </c>
      <c r="AG572" s="17">
        <v>6.67779026454626E-2</v>
      </c>
      <c r="AH572" s="17">
        <v>1.18955033861589E-2</v>
      </c>
      <c r="AI572" s="17">
        <v>2.6792734999139398E-2</v>
      </c>
      <c r="AJ572" s="17">
        <v>0.365498521060938</v>
      </c>
      <c r="AK572" s="17"/>
      <c r="AL572" s="17">
        <v>0.44143965788918399</v>
      </c>
      <c r="AM572" s="17">
        <v>1.95432197831336E-2</v>
      </c>
      <c r="AN572" s="17">
        <v>4.4748812502525701E-2</v>
      </c>
      <c r="AO572" s="17">
        <v>2.9381555178748301E-2</v>
      </c>
      <c r="AP572" s="17">
        <v>5.3289865103952297E-2</v>
      </c>
      <c r="AQ572" s="17"/>
      <c r="AR572" s="17">
        <v>0.10127032161110699</v>
      </c>
      <c r="AS572" s="17">
        <v>8.1282966748416605E-2</v>
      </c>
      <c r="AT572" s="17">
        <v>2.6297041084964001E-2</v>
      </c>
    </row>
    <row r="573" spans="2:46" x14ac:dyDescent="0.3">
      <c r="B573" t="s">
        <v>50</v>
      </c>
      <c r="C573" s="17">
        <v>5.1884472236462101E-2</v>
      </c>
      <c r="D573" s="17">
        <v>4.2603560331845702E-2</v>
      </c>
      <c r="E573" s="17">
        <v>6.0229174427510898E-2</v>
      </c>
      <c r="F573" s="17"/>
      <c r="G573" s="17">
        <v>0.13551661840918799</v>
      </c>
      <c r="H573" s="17">
        <v>7.18862096914233E-2</v>
      </c>
      <c r="I573" s="17">
        <v>5.7023330462125203E-2</v>
      </c>
      <c r="J573" s="17">
        <v>2.4624194211144899E-2</v>
      </c>
      <c r="K573" s="17">
        <v>2.6582497748242201E-2</v>
      </c>
      <c r="L573" s="17">
        <v>1.4898281762746501E-2</v>
      </c>
      <c r="M573" s="17"/>
      <c r="N573" s="17">
        <v>5.0894899611821399E-2</v>
      </c>
      <c r="O573" s="17">
        <v>3.7641953290123098E-2</v>
      </c>
      <c r="P573" s="17">
        <v>5.9772996876791301E-2</v>
      </c>
      <c r="Q573" s="17">
        <v>6.1422676674722801E-2</v>
      </c>
      <c r="R573" s="17"/>
      <c r="S573" s="17">
        <v>3.9967361917110103E-2</v>
      </c>
      <c r="T573" s="17">
        <v>3.9979319075176101E-2</v>
      </c>
      <c r="U573" s="17">
        <v>4.8851750641941499E-2</v>
      </c>
      <c r="V573" s="17">
        <v>3.2327675283687997E-2</v>
      </c>
      <c r="W573" s="17">
        <v>4.3788835727425597E-2</v>
      </c>
      <c r="X573" s="17">
        <v>8.1458112181284806E-2</v>
      </c>
      <c r="Y573" s="17">
        <v>5.9382037226153102E-2</v>
      </c>
      <c r="Z573" s="17">
        <v>5.7289335432983202E-2</v>
      </c>
      <c r="AA573" s="17">
        <v>7.7761917376970704E-2</v>
      </c>
      <c r="AB573" s="17">
        <v>4.8527075300788397E-2</v>
      </c>
      <c r="AC573" s="17">
        <v>6.7630440032695097E-2</v>
      </c>
      <c r="AD573" s="17">
        <v>1.7596775740908101E-2</v>
      </c>
      <c r="AE573" s="17"/>
      <c r="AF573" s="17">
        <v>0.40100916673684101</v>
      </c>
      <c r="AG573" s="17">
        <v>4.5137459862578402E-2</v>
      </c>
      <c r="AH573" s="17">
        <v>1.92324435855806E-2</v>
      </c>
      <c r="AI573" s="17">
        <v>1.6278481364768099E-2</v>
      </c>
      <c r="AJ573" s="17">
        <v>1.21953420147017E-2</v>
      </c>
      <c r="AK573" s="17"/>
      <c r="AL573" s="17">
        <v>3.25124810982537E-2</v>
      </c>
      <c r="AM573" s="17">
        <v>2.6059469561923499E-2</v>
      </c>
      <c r="AN573" s="17">
        <v>1.8096220718211001E-2</v>
      </c>
      <c r="AO573" s="17">
        <v>2.45310088840223E-2</v>
      </c>
      <c r="AP573" s="17">
        <v>0.35095821378555703</v>
      </c>
      <c r="AQ573" s="17"/>
      <c r="AR573" s="17">
        <v>7.2846271796810302E-2</v>
      </c>
      <c r="AS573" s="17">
        <v>2.7722909992512298E-2</v>
      </c>
      <c r="AT573" s="17">
        <v>3.5314685861588001E-2</v>
      </c>
    </row>
    <row r="574" spans="2:46" x14ac:dyDescent="0.3">
      <c r="B574" t="s">
        <v>79</v>
      </c>
      <c r="C574" s="17">
        <v>0.29356307438927398</v>
      </c>
      <c r="D574" s="17">
        <v>0.23820400932352501</v>
      </c>
      <c r="E574" s="17">
        <v>0.34859333976364598</v>
      </c>
      <c r="F574" s="17"/>
      <c r="G574" s="17">
        <v>0.276641597732254</v>
      </c>
      <c r="H574" s="17">
        <v>0.18317645072432701</v>
      </c>
      <c r="I574" s="17">
        <v>0.31689341285391098</v>
      </c>
      <c r="J574" s="17">
        <v>0.33162213822338299</v>
      </c>
      <c r="K574" s="17">
        <v>0.30452161218153501</v>
      </c>
      <c r="L574" s="17">
        <v>0.33726084741553503</v>
      </c>
      <c r="M574" s="17"/>
      <c r="N574" s="17">
        <v>0.22051491919843799</v>
      </c>
      <c r="O574" s="17">
        <v>0.33041754721354699</v>
      </c>
      <c r="P574" s="17">
        <v>0.279676271932288</v>
      </c>
      <c r="Q574" s="17">
        <v>0.34763800995879202</v>
      </c>
      <c r="R574" s="17"/>
      <c r="S574" s="17">
        <v>0.24467254418999301</v>
      </c>
      <c r="T574" s="17">
        <v>0.32908733244434102</v>
      </c>
      <c r="U574" s="17">
        <v>0.337716905785516</v>
      </c>
      <c r="V574" s="17">
        <v>0.27163468794919698</v>
      </c>
      <c r="W574" s="17">
        <v>0.28846644428902501</v>
      </c>
      <c r="X574" s="17">
        <v>0.25630438233334302</v>
      </c>
      <c r="Y574" s="17">
        <v>0.28956157587129899</v>
      </c>
      <c r="Z574" s="17">
        <v>0.30964004213163099</v>
      </c>
      <c r="AA574" s="17">
        <v>0.245176373572008</v>
      </c>
      <c r="AB574" s="17">
        <v>0.36984188266288198</v>
      </c>
      <c r="AC574" s="17">
        <v>0.299968968070566</v>
      </c>
      <c r="AD574" s="17">
        <v>0.36749967572766601</v>
      </c>
      <c r="AE574" s="17"/>
      <c r="AF574" s="17">
        <v>0.32342087978164002</v>
      </c>
      <c r="AG574" s="17">
        <v>0.244010687757965</v>
      </c>
      <c r="AH574" s="17">
        <v>0.16599383426265699</v>
      </c>
      <c r="AI574" s="17">
        <v>0.13049913920270401</v>
      </c>
      <c r="AJ574" s="17">
        <v>0.31298206823069502</v>
      </c>
      <c r="AK574" s="17"/>
      <c r="AL574" s="17">
        <v>0.306107522182546</v>
      </c>
      <c r="AM574" s="17">
        <v>0.208318628858881</v>
      </c>
      <c r="AN574" s="17">
        <v>0.150086418834111</v>
      </c>
      <c r="AO574" s="17">
        <v>9.4589315777626901E-2</v>
      </c>
      <c r="AP574" s="17">
        <v>0.29814988822379601</v>
      </c>
      <c r="AQ574" s="17"/>
      <c r="AR574" s="17">
        <v>0.35408216822425298</v>
      </c>
      <c r="AS574" s="17">
        <v>0.24419008418646301</v>
      </c>
      <c r="AT574" s="17">
        <v>9.3375043179412101E-2</v>
      </c>
    </row>
    <row r="575" spans="2:46" x14ac:dyDescent="0.3">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row>
    <row r="576" spans="2:46" x14ac:dyDescent="0.3">
      <c r="B576" s="6" t="s">
        <v>299</v>
      </c>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row>
    <row r="577" spans="2:46" x14ac:dyDescent="0.3">
      <c r="B577" s="24" t="s">
        <v>65</v>
      </c>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row>
    <row r="578" spans="2:46" x14ac:dyDescent="0.3">
      <c r="B578" t="s">
        <v>49</v>
      </c>
      <c r="C578" s="17">
        <v>0.17929806356459299</v>
      </c>
      <c r="D578" s="17">
        <v>0.204600305311055</v>
      </c>
      <c r="E578" s="17">
        <v>0.15507341123146601</v>
      </c>
      <c r="F578" s="17"/>
      <c r="G578" s="17">
        <v>0.12544454775700001</v>
      </c>
      <c r="H578" s="17">
        <v>0.21177612769456999</v>
      </c>
      <c r="I578" s="17">
        <v>0.13607195032215399</v>
      </c>
      <c r="J578" s="17">
        <v>0.13850756547715101</v>
      </c>
      <c r="K578" s="17">
        <v>0.19323973588579901</v>
      </c>
      <c r="L578" s="17">
        <v>0.24778515822699801</v>
      </c>
      <c r="M578" s="17"/>
      <c r="N578" s="17">
        <v>0.209728659175588</v>
      </c>
      <c r="O578" s="17">
        <v>0.195264242120605</v>
      </c>
      <c r="P578" s="17">
        <v>0.150572310047449</v>
      </c>
      <c r="Q578" s="17">
        <v>0.15332083780552</v>
      </c>
      <c r="R578" s="17"/>
      <c r="S578" s="17">
        <v>0.182276531852651</v>
      </c>
      <c r="T578" s="17">
        <v>0.143627491922728</v>
      </c>
      <c r="U578" s="17">
        <v>0.236935322213529</v>
      </c>
      <c r="V578" s="17">
        <v>0.193352635620094</v>
      </c>
      <c r="W578" s="17">
        <v>0.18526942251126199</v>
      </c>
      <c r="X578" s="17">
        <v>0.148626576088039</v>
      </c>
      <c r="Y578" s="17">
        <v>0.20557897013619</v>
      </c>
      <c r="Z578" s="17">
        <v>0.156099446553494</v>
      </c>
      <c r="AA578" s="17">
        <v>0.16006864540545601</v>
      </c>
      <c r="AB578" s="17">
        <v>0.20733403421924099</v>
      </c>
      <c r="AC578" s="17">
        <v>0.15750218329177099</v>
      </c>
      <c r="AD578" s="17">
        <v>0.18525323179179101</v>
      </c>
      <c r="AE578" s="17"/>
      <c r="AF578" s="17">
        <v>5.69771592580786E-2</v>
      </c>
      <c r="AG578" s="17">
        <v>0.11891647422134299</v>
      </c>
      <c r="AH578" s="17">
        <v>3.3846301797912898E-2</v>
      </c>
      <c r="AI578" s="17">
        <v>0.51438411884775603</v>
      </c>
      <c r="AJ578" s="17">
        <v>0.15930414421106601</v>
      </c>
      <c r="AK578" s="17"/>
      <c r="AL578" s="17">
        <v>0.121068386743492</v>
      </c>
      <c r="AM578" s="17">
        <v>7.1188797128716397E-2</v>
      </c>
      <c r="AN578" s="17">
        <v>0.112220591464609</v>
      </c>
      <c r="AO578" s="17">
        <v>0.68498744268638101</v>
      </c>
      <c r="AP578" s="17">
        <v>4.61429522804866E-2</v>
      </c>
      <c r="AQ578" s="17"/>
      <c r="AR578" s="17">
        <v>6.4464246963665997E-2</v>
      </c>
      <c r="AS578" s="17">
        <v>0.13623007073553101</v>
      </c>
      <c r="AT578" s="17">
        <v>0.62131054543993403</v>
      </c>
    </row>
    <row r="579" spans="2:46" x14ac:dyDescent="0.3">
      <c r="B579" t="s">
        <v>48</v>
      </c>
      <c r="C579" s="17">
        <v>0.191327722132244</v>
      </c>
      <c r="D579" s="17">
        <v>0.21249884021133</v>
      </c>
      <c r="E579" s="17">
        <v>0.17118043843325001</v>
      </c>
      <c r="F579" s="17"/>
      <c r="G579" s="17">
        <v>0.214987930706936</v>
      </c>
      <c r="H579" s="17">
        <v>0.30822397216652803</v>
      </c>
      <c r="I579" s="17">
        <v>0.21101788287308201</v>
      </c>
      <c r="J579" s="17">
        <v>0.171824131310328</v>
      </c>
      <c r="K579" s="17">
        <v>0.12851252105353</v>
      </c>
      <c r="L579" s="17">
        <v>0.122552144592563</v>
      </c>
      <c r="M579" s="17"/>
      <c r="N579" s="17">
        <v>0.28191346368707998</v>
      </c>
      <c r="O579" s="17">
        <v>0.17050226714963199</v>
      </c>
      <c r="P579" s="17">
        <v>0.14809372559445899</v>
      </c>
      <c r="Q579" s="17">
        <v>0.15558536091856201</v>
      </c>
      <c r="R579" s="17"/>
      <c r="S579" s="17">
        <v>0.29644749094640099</v>
      </c>
      <c r="T579" s="17">
        <v>0.14923898993141901</v>
      </c>
      <c r="U579" s="17">
        <v>8.3946908281762406E-2</v>
      </c>
      <c r="V579" s="17">
        <v>0.161268332390092</v>
      </c>
      <c r="W579" s="17">
        <v>0.11690996790109499</v>
      </c>
      <c r="X579" s="17">
        <v>0.179432077791227</v>
      </c>
      <c r="Y579" s="17">
        <v>0.20170056312086401</v>
      </c>
      <c r="Z579" s="17">
        <v>0.26540189459386199</v>
      </c>
      <c r="AA579" s="17">
        <v>0.24025954067267</v>
      </c>
      <c r="AB579" s="17">
        <v>0.185224093212362</v>
      </c>
      <c r="AC579" s="17">
        <v>0.22151084238156499</v>
      </c>
      <c r="AD579" s="17">
        <v>0.13075476508469</v>
      </c>
      <c r="AE579" s="17"/>
      <c r="AF579" s="17">
        <v>7.4308729087522202E-2</v>
      </c>
      <c r="AG579" s="17">
        <v>0.44479391342135199</v>
      </c>
      <c r="AH579" s="17">
        <v>3.0068003339570201E-2</v>
      </c>
      <c r="AI579" s="17">
        <v>3.5159649070986801E-2</v>
      </c>
      <c r="AJ579" s="17">
        <v>0.10507659416078</v>
      </c>
      <c r="AK579" s="17"/>
      <c r="AL579" s="17">
        <v>0.101770841620242</v>
      </c>
      <c r="AM579" s="17">
        <v>2.82885712952755E-2</v>
      </c>
      <c r="AN579" s="17">
        <v>0.67943122004059497</v>
      </c>
      <c r="AO579" s="17">
        <v>4.8659841897943902E-2</v>
      </c>
      <c r="AP579" s="17">
        <v>9.8570825313536406E-2</v>
      </c>
      <c r="AQ579" s="17"/>
      <c r="AR579" s="17">
        <v>0.27148368234079101</v>
      </c>
      <c r="AS579" s="17">
        <v>0.15334763874217999</v>
      </c>
      <c r="AT579" s="17">
        <v>5.3052687992788998E-2</v>
      </c>
    </row>
    <row r="580" spans="2:46" x14ac:dyDescent="0.3">
      <c r="B580" t="s">
        <v>45</v>
      </c>
      <c r="C580" s="17">
        <v>0.22706527411535399</v>
      </c>
      <c r="D580" s="17">
        <v>0.26650364094237999</v>
      </c>
      <c r="E580" s="17">
        <v>0.18807739425131101</v>
      </c>
      <c r="F580" s="17"/>
      <c r="G580" s="17">
        <v>0.18768352940779501</v>
      </c>
      <c r="H580" s="17">
        <v>0.156919950280866</v>
      </c>
      <c r="I580" s="17">
        <v>0.20420381251525599</v>
      </c>
      <c r="J580" s="17">
        <v>0.25620191196995101</v>
      </c>
      <c r="K580" s="17">
        <v>0.31294338070181199</v>
      </c>
      <c r="L580" s="17">
        <v>0.247552025606954</v>
      </c>
      <c r="M580" s="17"/>
      <c r="N580" s="17">
        <v>0.18376153452813701</v>
      </c>
      <c r="O580" s="17">
        <v>0.186833094582674</v>
      </c>
      <c r="P580" s="17">
        <v>0.33331953056924102</v>
      </c>
      <c r="Q580" s="17">
        <v>0.22103237692188199</v>
      </c>
      <c r="R580" s="17"/>
      <c r="S580" s="17">
        <v>0.17158913192427699</v>
      </c>
      <c r="T580" s="17">
        <v>0.23836789748134099</v>
      </c>
      <c r="U580" s="17">
        <v>0.26315431725585903</v>
      </c>
      <c r="V580" s="17">
        <v>0.27594013353524699</v>
      </c>
      <c r="W580" s="17">
        <v>0.25849054358301998</v>
      </c>
      <c r="X580" s="17">
        <v>0.257605289389502</v>
      </c>
      <c r="Y580" s="17">
        <v>0.24240319371657901</v>
      </c>
      <c r="Z580" s="17">
        <v>0.23032160564089099</v>
      </c>
      <c r="AA580" s="17">
        <v>0.208083805727143</v>
      </c>
      <c r="AB580" s="17">
        <v>0.19608473253769099</v>
      </c>
      <c r="AC580" s="17">
        <v>0.18854309190237301</v>
      </c>
      <c r="AD580" s="17">
        <v>0.21106219849301799</v>
      </c>
      <c r="AE580" s="17"/>
      <c r="AF580" s="17">
        <v>8.6641086710248102E-2</v>
      </c>
      <c r="AG580" s="17">
        <v>0.116688235052054</v>
      </c>
      <c r="AH580" s="17">
        <v>0.77584127861401098</v>
      </c>
      <c r="AI580" s="17">
        <v>0.24394178155155199</v>
      </c>
      <c r="AJ580" s="17">
        <v>8.3650681492812601E-2</v>
      </c>
      <c r="AK580" s="17"/>
      <c r="AL580" s="17">
        <v>6.6631284821285997E-2</v>
      </c>
      <c r="AM580" s="17">
        <v>0.69566607111027801</v>
      </c>
      <c r="AN580" s="17">
        <v>4.8378503713952602E-2</v>
      </c>
      <c r="AO580" s="17">
        <v>8.2432922925448293E-2</v>
      </c>
      <c r="AP580" s="17">
        <v>9.2639686755037601E-2</v>
      </c>
      <c r="AQ580" s="17"/>
      <c r="AR580" s="17">
        <v>0.16214297976730899</v>
      </c>
      <c r="AS580" s="17">
        <v>0.40356271670435201</v>
      </c>
      <c r="AT580" s="17">
        <v>0.143921887269988</v>
      </c>
    </row>
    <row r="581" spans="2:46" x14ac:dyDescent="0.3">
      <c r="B581" t="s">
        <v>47</v>
      </c>
      <c r="C581" s="17">
        <v>7.1763940792643005E-2</v>
      </c>
      <c r="D581" s="17">
        <v>6.2978806173831794E-2</v>
      </c>
      <c r="E581" s="17">
        <v>7.9682394535016104E-2</v>
      </c>
      <c r="F581" s="17"/>
      <c r="G581" s="17">
        <v>7.0779959456966898E-2</v>
      </c>
      <c r="H581" s="17">
        <v>7.1385867998345703E-2</v>
      </c>
      <c r="I581" s="17">
        <v>7.58910241632271E-2</v>
      </c>
      <c r="J581" s="17">
        <v>8.8557456607738894E-2</v>
      </c>
      <c r="K581" s="17">
        <v>6.3280741742556698E-2</v>
      </c>
      <c r="L581" s="17">
        <v>6.14138837408112E-2</v>
      </c>
      <c r="M581" s="17"/>
      <c r="N581" s="17">
        <v>8.6027915953299505E-2</v>
      </c>
      <c r="O581" s="17">
        <v>8.4995757663709606E-2</v>
      </c>
      <c r="P581" s="17">
        <v>5.2366498172956501E-2</v>
      </c>
      <c r="Q581" s="17">
        <v>6.0557304713553098E-2</v>
      </c>
      <c r="R581" s="17"/>
      <c r="S581" s="17">
        <v>7.6615820378302696E-2</v>
      </c>
      <c r="T581" s="17">
        <v>0.103179365776874</v>
      </c>
      <c r="U581" s="17">
        <v>8.5421148643986505E-2</v>
      </c>
      <c r="V581" s="17">
        <v>6.7877507762284503E-2</v>
      </c>
      <c r="W581" s="17">
        <v>6.3287513684329805E-2</v>
      </c>
      <c r="X581" s="17">
        <v>4.6317868778820402E-2</v>
      </c>
      <c r="Y581" s="17">
        <v>7.0722301929417905E-2</v>
      </c>
      <c r="Z581" s="17">
        <v>5.9615357567385001E-2</v>
      </c>
      <c r="AA581" s="17">
        <v>6.7211374687051906E-2</v>
      </c>
      <c r="AB581" s="17">
        <v>5.50557630697718E-2</v>
      </c>
      <c r="AC581" s="17">
        <v>7.2254020362983506E-2</v>
      </c>
      <c r="AD581" s="17">
        <v>6.9421401149732206E-2</v>
      </c>
      <c r="AE581" s="17"/>
      <c r="AF581" s="17">
        <v>9.1435528209655906E-2</v>
      </c>
      <c r="AG581" s="17">
        <v>6.1465501502768E-2</v>
      </c>
      <c r="AH581" s="17">
        <v>1.7194248937393599E-2</v>
      </c>
      <c r="AI581" s="17">
        <v>2.55246580900928E-2</v>
      </c>
      <c r="AJ581" s="17">
        <v>0.32784251085494098</v>
      </c>
      <c r="AK581" s="17"/>
      <c r="AL581" s="17">
        <v>0.44729249872430898</v>
      </c>
      <c r="AM581" s="17">
        <v>1.37993440497081E-2</v>
      </c>
      <c r="AN581" s="17">
        <v>2.7670332294015498E-2</v>
      </c>
      <c r="AO581" s="17">
        <v>2.3096998059356701E-2</v>
      </c>
      <c r="AP581" s="17">
        <v>8.2110545374410704E-2</v>
      </c>
      <c r="AQ581" s="17"/>
      <c r="AR581" s="17">
        <v>9.9481938569149997E-2</v>
      </c>
      <c r="AS581" s="17">
        <v>6.5464939505195593E-2</v>
      </c>
      <c r="AT581" s="17">
        <v>2.9794866962505599E-2</v>
      </c>
    </row>
    <row r="582" spans="2:46" x14ac:dyDescent="0.3">
      <c r="B582" t="s">
        <v>50</v>
      </c>
      <c r="C582" s="17">
        <v>4.4901904144666001E-2</v>
      </c>
      <c r="D582" s="17">
        <v>3.2772931389179E-2</v>
      </c>
      <c r="E582" s="17">
        <v>5.5906321656031099E-2</v>
      </c>
      <c r="F582" s="17"/>
      <c r="G582" s="17">
        <v>0.12322254061956001</v>
      </c>
      <c r="H582" s="17">
        <v>6.5918934151677905E-2</v>
      </c>
      <c r="I582" s="17">
        <v>3.6486445772279399E-2</v>
      </c>
      <c r="J582" s="17">
        <v>1.8083626605834398E-2</v>
      </c>
      <c r="K582" s="17">
        <v>2.8342667143935601E-2</v>
      </c>
      <c r="L582" s="17">
        <v>1.54418707729934E-2</v>
      </c>
      <c r="M582" s="17"/>
      <c r="N582" s="17">
        <v>4.6277055773631497E-2</v>
      </c>
      <c r="O582" s="17">
        <v>3.6040305894484398E-2</v>
      </c>
      <c r="P582" s="17">
        <v>4.17819667348008E-2</v>
      </c>
      <c r="Q582" s="17">
        <v>5.5894413068357102E-2</v>
      </c>
      <c r="R582" s="17"/>
      <c r="S582" s="17">
        <v>2.4550987142276399E-2</v>
      </c>
      <c r="T582" s="17">
        <v>4.5371978101777601E-2</v>
      </c>
      <c r="U582" s="17">
        <v>1.80542138459709E-2</v>
      </c>
      <c r="V582" s="17">
        <v>2.4632996503622301E-2</v>
      </c>
      <c r="W582" s="17">
        <v>5.0756106519059797E-2</v>
      </c>
      <c r="X582" s="17">
        <v>8.8833421295530304E-2</v>
      </c>
      <c r="Y582" s="17">
        <v>6.3875581939373496E-2</v>
      </c>
      <c r="Z582" s="17">
        <v>4.1180245698454798E-2</v>
      </c>
      <c r="AA582" s="17">
        <v>6.2528196859011301E-2</v>
      </c>
      <c r="AB582" s="17">
        <v>2.55638439433379E-2</v>
      </c>
      <c r="AC582" s="17">
        <v>4.9399977952587597E-2</v>
      </c>
      <c r="AD582" s="17">
        <v>6.5280542998413696E-2</v>
      </c>
      <c r="AE582" s="17"/>
      <c r="AF582" s="17">
        <v>0.37922761708735803</v>
      </c>
      <c r="AG582" s="17">
        <v>3.8375708509064597E-2</v>
      </c>
      <c r="AH582" s="17">
        <v>9.0585185697845301E-3</v>
      </c>
      <c r="AI582" s="17">
        <v>9.0034301736677397E-3</v>
      </c>
      <c r="AJ582" s="17">
        <v>2.4975049472149399E-2</v>
      </c>
      <c r="AK582" s="17"/>
      <c r="AL582" s="17">
        <v>1.0899998553244999E-2</v>
      </c>
      <c r="AM582" s="17">
        <v>1.4979487960535399E-2</v>
      </c>
      <c r="AN582" s="17">
        <v>1.4347457471042799E-2</v>
      </c>
      <c r="AO582" s="17">
        <v>1.7984149711066901E-2</v>
      </c>
      <c r="AP582" s="17">
        <v>0.38650134782863799</v>
      </c>
      <c r="AQ582" s="17"/>
      <c r="AR582" s="17">
        <v>7.15002347300287E-2</v>
      </c>
      <c r="AS582" s="17">
        <v>2.8531178599722901E-2</v>
      </c>
      <c r="AT582" s="17">
        <v>1.0703774937715E-2</v>
      </c>
    </row>
    <row r="583" spans="2:46" x14ac:dyDescent="0.3">
      <c r="B583" t="s">
        <v>79</v>
      </c>
      <c r="C583" s="17">
        <v>0.28564309525050002</v>
      </c>
      <c r="D583" s="17">
        <v>0.220645475972224</v>
      </c>
      <c r="E583" s="17">
        <v>0.35008003989292702</v>
      </c>
      <c r="F583" s="17"/>
      <c r="G583" s="17">
        <v>0.27788149205174201</v>
      </c>
      <c r="H583" s="17">
        <v>0.18577514770801201</v>
      </c>
      <c r="I583" s="17">
        <v>0.33632888435400099</v>
      </c>
      <c r="J583" s="17">
        <v>0.32682530802899601</v>
      </c>
      <c r="K583" s="17">
        <v>0.27368095347236698</v>
      </c>
      <c r="L583" s="17">
        <v>0.305254917059681</v>
      </c>
      <c r="M583" s="17"/>
      <c r="N583" s="17">
        <v>0.192291370882264</v>
      </c>
      <c r="O583" s="17">
        <v>0.32636433258889502</v>
      </c>
      <c r="P583" s="17">
        <v>0.27386596888109399</v>
      </c>
      <c r="Q583" s="17">
        <v>0.35360970657212598</v>
      </c>
      <c r="R583" s="17"/>
      <c r="S583" s="17">
        <v>0.24852003775609099</v>
      </c>
      <c r="T583" s="17">
        <v>0.32021427678586101</v>
      </c>
      <c r="U583" s="17">
        <v>0.31248808975889197</v>
      </c>
      <c r="V583" s="17">
        <v>0.27692839418866</v>
      </c>
      <c r="W583" s="17">
        <v>0.325286445801234</v>
      </c>
      <c r="X583" s="17">
        <v>0.27918476665688202</v>
      </c>
      <c r="Y583" s="17">
        <v>0.21571938915757599</v>
      </c>
      <c r="Z583" s="17">
        <v>0.24738144994591399</v>
      </c>
      <c r="AA583" s="17">
        <v>0.26184843664866803</v>
      </c>
      <c r="AB583" s="17">
        <v>0.33073753301759701</v>
      </c>
      <c r="AC583" s="17">
        <v>0.31078988410871999</v>
      </c>
      <c r="AD583" s="17">
        <v>0.33822786048235598</v>
      </c>
      <c r="AE583" s="17"/>
      <c r="AF583" s="17">
        <v>0.31140987964713701</v>
      </c>
      <c r="AG583" s="17">
        <v>0.21976016729341799</v>
      </c>
      <c r="AH583" s="17">
        <v>0.13399164874132799</v>
      </c>
      <c r="AI583" s="17">
        <v>0.17198636226594499</v>
      </c>
      <c r="AJ583" s="17">
        <v>0.29915101980825098</v>
      </c>
      <c r="AK583" s="17"/>
      <c r="AL583" s="17">
        <v>0.252336989537426</v>
      </c>
      <c r="AM583" s="17">
        <v>0.176077728455487</v>
      </c>
      <c r="AN583" s="17">
        <v>0.117951895015785</v>
      </c>
      <c r="AO583" s="17">
        <v>0.14283864471980301</v>
      </c>
      <c r="AP583" s="17">
        <v>0.29403464244789101</v>
      </c>
      <c r="AQ583" s="17"/>
      <c r="AR583" s="17">
        <v>0.33092691762905502</v>
      </c>
      <c r="AS583" s="17">
        <v>0.21286345571301801</v>
      </c>
      <c r="AT583" s="17">
        <v>0.14121623739706801</v>
      </c>
    </row>
    <row r="584" spans="2:46" x14ac:dyDescent="0.3">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row>
    <row r="585" spans="2:46" x14ac:dyDescent="0.3">
      <c r="B585" s="6" t="s">
        <v>300</v>
      </c>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row>
    <row r="586" spans="2:46" x14ac:dyDescent="0.3">
      <c r="B586" s="24" t="s">
        <v>65</v>
      </c>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c r="AR586" s="17"/>
      <c r="AS586" s="17"/>
      <c r="AT586" s="17"/>
    </row>
    <row r="587" spans="2:46" x14ac:dyDescent="0.3">
      <c r="B587" t="s">
        <v>49</v>
      </c>
      <c r="C587" s="17">
        <v>0.14052680683258401</v>
      </c>
      <c r="D587" s="17">
        <v>0.15129799701215799</v>
      </c>
      <c r="E587" s="17">
        <v>0.130404260945015</v>
      </c>
      <c r="F587" s="17"/>
      <c r="G587" s="17">
        <v>0.11602562151502401</v>
      </c>
      <c r="H587" s="17">
        <v>0.188390944752482</v>
      </c>
      <c r="I587" s="17">
        <v>8.5924138363325395E-2</v>
      </c>
      <c r="J587" s="17">
        <v>0.103893164821526</v>
      </c>
      <c r="K587" s="17">
        <v>0.158654325024183</v>
      </c>
      <c r="L587" s="17">
        <v>0.18003675695309701</v>
      </c>
      <c r="M587" s="17"/>
      <c r="N587" s="17">
        <v>0.16381428818567001</v>
      </c>
      <c r="O587" s="17">
        <v>0.139838367252931</v>
      </c>
      <c r="P587" s="17">
        <v>0.149413317307867</v>
      </c>
      <c r="Q587" s="17">
        <v>0.110017562470782</v>
      </c>
      <c r="R587" s="17"/>
      <c r="S587" s="17">
        <v>0.171075390435703</v>
      </c>
      <c r="T587" s="17">
        <v>0.110188377209525</v>
      </c>
      <c r="U587" s="17">
        <v>0.16225276263115099</v>
      </c>
      <c r="V587" s="17">
        <v>0.15726891925453301</v>
      </c>
      <c r="W587" s="17">
        <v>0.163992921982101</v>
      </c>
      <c r="X587" s="17">
        <v>0.12949633432140201</v>
      </c>
      <c r="Y587" s="17">
        <v>0.170096255720601</v>
      </c>
      <c r="Z587" s="17">
        <v>0.110712125730855</v>
      </c>
      <c r="AA587" s="17">
        <v>0.108331234320815</v>
      </c>
      <c r="AB587" s="17">
        <v>0.122711078651938</v>
      </c>
      <c r="AC587" s="17">
        <v>0.117358630539352</v>
      </c>
      <c r="AD587" s="17">
        <v>0.16998785413246201</v>
      </c>
      <c r="AE587" s="17"/>
      <c r="AF587" s="17">
        <v>3.99569761203908E-2</v>
      </c>
      <c r="AG587" s="17">
        <v>6.2604078892651405E-2</v>
      </c>
      <c r="AH587" s="17">
        <v>5.5816582564768201E-2</v>
      </c>
      <c r="AI587" s="17">
        <v>0.47729639470818802</v>
      </c>
      <c r="AJ587" s="17">
        <v>9.3592696931298597E-2</v>
      </c>
      <c r="AK587" s="17"/>
      <c r="AL587" s="17">
        <v>6.2046630709805498E-2</v>
      </c>
      <c r="AM587" s="17">
        <v>8.8919962466517899E-2</v>
      </c>
      <c r="AN587" s="17">
        <v>5.26123722321288E-2</v>
      </c>
      <c r="AO587" s="17">
        <v>0.60077234297759796</v>
      </c>
      <c r="AP587" s="17">
        <v>4.4649059665916098E-2</v>
      </c>
      <c r="AQ587" s="17"/>
      <c r="AR587" s="17">
        <v>3.7620662742038999E-2</v>
      </c>
      <c r="AS587" s="17">
        <v>0.10389509421991799</v>
      </c>
      <c r="AT587" s="17">
        <v>0.53220866872721695</v>
      </c>
    </row>
    <row r="588" spans="2:46" x14ac:dyDescent="0.3">
      <c r="B588" t="s">
        <v>48</v>
      </c>
      <c r="C588" s="17">
        <v>0.243937617410942</v>
      </c>
      <c r="D588" s="17">
        <v>0.292722468447569</v>
      </c>
      <c r="E588" s="17">
        <v>0.19585529457759501</v>
      </c>
      <c r="F588" s="17"/>
      <c r="G588" s="17">
        <v>0.232919240063718</v>
      </c>
      <c r="H588" s="17">
        <v>0.34828593423645798</v>
      </c>
      <c r="I588" s="17">
        <v>0.26233920559959201</v>
      </c>
      <c r="J588" s="17">
        <v>0.21685892407869101</v>
      </c>
      <c r="K588" s="17">
        <v>0.20228123649344701</v>
      </c>
      <c r="L588" s="17">
        <v>0.20144573038004901</v>
      </c>
      <c r="M588" s="17"/>
      <c r="N588" s="17">
        <v>0.33723358898756001</v>
      </c>
      <c r="O588" s="17">
        <v>0.24862365277024001</v>
      </c>
      <c r="P588" s="17">
        <v>0.18058270535129201</v>
      </c>
      <c r="Q588" s="17">
        <v>0.19521894690918601</v>
      </c>
      <c r="R588" s="17"/>
      <c r="S588" s="17">
        <v>0.32300510243630998</v>
      </c>
      <c r="T588" s="17">
        <v>0.221863605740657</v>
      </c>
      <c r="U588" s="17">
        <v>0.154521725785739</v>
      </c>
      <c r="V588" s="17">
        <v>0.21026538762071301</v>
      </c>
      <c r="W588" s="17">
        <v>0.159536908171095</v>
      </c>
      <c r="X588" s="17">
        <v>0.28127600837376798</v>
      </c>
      <c r="Y588" s="17">
        <v>0.25416121080257997</v>
      </c>
      <c r="Z588" s="17">
        <v>0.33130502363696501</v>
      </c>
      <c r="AA588" s="17">
        <v>0.25339490451655799</v>
      </c>
      <c r="AB588" s="17">
        <v>0.24216539167737</v>
      </c>
      <c r="AC588" s="17">
        <v>0.28945687843061202</v>
      </c>
      <c r="AD588" s="17">
        <v>0.145542990544103</v>
      </c>
      <c r="AE588" s="17"/>
      <c r="AF588" s="17">
        <v>7.9451147503123806E-2</v>
      </c>
      <c r="AG588" s="17">
        <v>0.53237117213024698</v>
      </c>
      <c r="AH588" s="17">
        <v>5.8902824255506997E-2</v>
      </c>
      <c r="AI588" s="17">
        <v>6.8564194890507302E-2</v>
      </c>
      <c r="AJ588" s="17">
        <v>0.14075986800210699</v>
      </c>
      <c r="AK588" s="17"/>
      <c r="AL588" s="17">
        <v>0.113562295318099</v>
      </c>
      <c r="AM588" s="17">
        <v>5.5120003784132302E-2</v>
      </c>
      <c r="AN588" s="17">
        <v>0.76649559763849096</v>
      </c>
      <c r="AO588" s="17">
        <v>8.5242133017646202E-2</v>
      </c>
      <c r="AP588" s="17">
        <v>0.13809372356629901</v>
      </c>
      <c r="AQ588" s="17"/>
      <c r="AR588" s="17">
        <v>0.32456773799333899</v>
      </c>
      <c r="AS588" s="17">
        <v>0.21684516878450799</v>
      </c>
      <c r="AT588" s="17">
        <v>9.1426018664016701E-2</v>
      </c>
    </row>
    <row r="589" spans="2:46" x14ac:dyDescent="0.3">
      <c r="B589" t="s">
        <v>45</v>
      </c>
      <c r="C589" s="17">
        <v>0.171857020478488</v>
      </c>
      <c r="D589" s="17">
        <v>0.19011840318449399</v>
      </c>
      <c r="E589" s="17">
        <v>0.15449894754652899</v>
      </c>
      <c r="F589" s="17"/>
      <c r="G589" s="17">
        <v>0.143017570507988</v>
      </c>
      <c r="H589" s="17">
        <v>0.135588223285767</v>
      </c>
      <c r="I589" s="17">
        <v>0.183151209415396</v>
      </c>
      <c r="J589" s="17">
        <v>0.20414357816803899</v>
      </c>
      <c r="K589" s="17">
        <v>0.20422867623836499</v>
      </c>
      <c r="L589" s="17">
        <v>0.16334046144991499</v>
      </c>
      <c r="M589" s="17"/>
      <c r="N589" s="17">
        <v>0.13631789655201501</v>
      </c>
      <c r="O589" s="17">
        <v>0.13381534653417099</v>
      </c>
      <c r="P589" s="17">
        <v>0.248737914297431</v>
      </c>
      <c r="Q589" s="17">
        <v>0.18248091495586999</v>
      </c>
      <c r="R589" s="17"/>
      <c r="S589" s="17">
        <v>0.127602890992985</v>
      </c>
      <c r="T589" s="17">
        <v>0.16663951959669601</v>
      </c>
      <c r="U589" s="17">
        <v>0.218482218007443</v>
      </c>
      <c r="V589" s="17">
        <v>0.210057149500049</v>
      </c>
      <c r="W589" s="17">
        <v>0.20238671297897301</v>
      </c>
      <c r="X589" s="17">
        <v>0.151420031948196</v>
      </c>
      <c r="Y589" s="17">
        <v>0.16628305758753001</v>
      </c>
      <c r="Z589" s="17">
        <v>0.17012167987719701</v>
      </c>
      <c r="AA589" s="17">
        <v>0.203956072253104</v>
      </c>
      <c r="AB589" s="17">
        <v>0.13654251869424899</v>
      </c>
      <c r="AC589" s="17">
        <v>0.177564158806058</v>
      </c>
      <c r="AD589" s="17">
        <v>0.14804790775691801</v>
      </c>
      <c r="AE589" s="17"/>
      <c r="AF589" s="17">
        <v>6.6120365829737807E-2</v>
      </c>
      <c r="AG589" s="17">
        <v>8.9752328976798607E-2</v>
      </c>
      <c r="AH589" s="17">
        <v>0.64925811091108698</v>
      </c>
      <c r="AI589" s="17">
        <v>0.157236684209109</v>
      </c>
      <c r="AJ589" s="17">
        <v>4.4634113157782797E-2</v>
      </c>
      <c r="AK589" s="17"/>
      <c r="AL589" s="17">
        <v>1.5642576156282999E-2</v>
      </c>
      <c r="AM589" s="17">
        <v>0.56436727177247403</v>
      </c>
      <c r="AN589" s="17">
        <v>3.975936578988E-2</v>
      </c>
      <c r="AO589" s="17">
        <v>5.2130844998229897E-2</v>
      </c>
      <c r="AP589" s="17">
        <v>4.8685234123770099E-2</v>
      </c>
      <c r="AQ589" s="17"/>
      <c r="AR589" s="17">
        <v>0.118840630958558</v>
      </c>
      <c r="AS589" s="17">
        <v>0.30377044804972902</v>
      </c>
      <c r="AT589" s="17">
        <v>9.9170586430837204E-2</v>
      </c>
    </row>
    <row r="590" spans="2:46" x14ac:dyDescent="0.3">
      <c r="B590" t="s">
        <v>47</v>
      </c>
      <c r="C590" s="17">
        <v>9.0867000274741094E-2</v>
      </c>
      <c r="D590" s="17">
        <v>8.3625934998282803E-2</v>
      </c>
      <c r="E590" s="17">
        <v>9.8220268902424496E-2</v>
      </c>
      <c r="F590" s="17"/>
      <c r="G590" s="17">
        <v>0.110346122256063</v>
      </c>
      <c r="H590" s="17">
        <v>5.3588712900089097E-2</v>
      </c>
      <c r="I590" s="17">
        <v>6.5428627568126604E-2</v>
      </c>
      <c r="J590" s="17">
        <v>0.107545196327062</v>
      </c>
      <c r="K590" s="17">
        <v>9.9626180165573494E-2</v>
      </c>
      <c r="L590" s="17">
        <v>0.109496947488745</v>
      </c>
      <c r="M590" s="17"/>
      <c r="N590" s="17">
        <v>0.106427321927727</v>
      </c>
      <c r="O590" s="17">
        <v>9.8336162785534906E-2</v>
      </c>
      <c r="P590" s="17">
        <v>7.3905242141981797E-2</v>
      </c>
      <c r="Q590" s="17">
        <v>7.7864642846926305E-2</v>
      </c>
      <c r="R590" s="17"/>
      <c r="S590" s="17">
        <v>8.45177493640904E-2</v>
      </c>
      <c r="T590" s="17">
        <v>0.120429172074954</v>
      </c>
      <c r="U590" s="17">
        <v>0.10401917137946</v>
      </c>
      <c r="V590" s="17">
        <v>0.10420355663905199</v>
      </c>
      <c r="W590" s="17">
        <v>7.0073094722617399E-2</v>
      </c>
      <c r="X590" s="17">
        <v>8.0167372188715905E-2</v>
      </c>
      <c r="Y590" s="17">
        <v>9.6524309829572302E-2</v>
      </c>
      <c r="Z590" s="17">
        <v>9.0271181575762097E-2</v>
      </c>
      <c r="AA590" s="17">
        <v>8.9654987891617299E-2</v>
      </c>
      <c r="AB590" s="17">
        <v>6.6993720853613506E-2</v>
      </c>
      <c r="AC590" s="17">
        <v>6.7695839219262005E-2</v>
      </c>
      <c r="AD590" s="17">
        <v>9.8841184804999496E-2</v>
      </c>
      <c r="AE590" s="17"/>
      <c r="AF590" s="17">
        <v>8.0102861179793594E-2</v>
      </c>
      <c r="AG590" s="17">
        <v>7.1142172903961895E-2</v>
      </c>
      <c r="AH590" s="17">
        <v>1.7790148416330899E-2</v>
      </c>
      <c r="AI590" s="17">
        <v>4.5383995219089701E-2</v>
      </c>
      <c r="AJ590" s="17">
        <v>0.43237979247556102</v>
      </c>
      <c r="AK590" s="17"/>
      <c r="AL590" s="17">
        <v>0.56344356817078201</v>
      </c>
      <c r="AM590" s="17">
        <v>2.66015597512817E-2</v>
      </c>
      <c r="AN590" s="17">
        <v>1.55007567409703E-2</v>
      </c>
      <c r="AO590" s="17">
        <v>4.5674516097154998E-2</v>
      </c>
      <c r="AP590" s="17">
        <v>8.0759696554030702E-2</v>
      </c>
      <c r="AQ590" s="17"/>
      <c r="AR590" s="17">
        <v>0.11752510819345401</v>
      </c>
      <c r="AS590" s="17">
        <v>9.5687140468352597E-2</v>
      </c>
      <c r="AT590" s="17">
        <v>4.1541855358924698E-2</v>
      </c>
    </row>
    <row r="591" spans="2:46" x14ac:dyDescent="0.3">
      <c r="B591" t="s">
        <v>50</v>
      </c>
      <c r="C591" s="17">
        <v>7.2615485086517995E-2</v>
      </c>
      <c r="D591" s="17">
        <v>6.5266886572456106E-2</v>
      </c>
      <c r="E591" s="17">
        <v>7.8135910388086802E-2</v>
      </c>
      <c r="F591" s="17"/>
      <c r="G591" s="17">
        <v>0.14544055041227799</v>
      </c>
      <c r="H591" s="17">
        <v>0.12834695480868499</v>
      </c>
      <c r="I591" s="17">
        <v>7.0936622467020302E-2</v>
      </c>
      <c r="J591" s="17">
        <v>3.5918962375967402E-2</v>
      </c>
      <c r="K591" s="17">
        <v>3.3707321051919502E-2</v>
      </c>
      <c r="L591" s="17">
        <v>3.6151608917536202E-2</v>
      </c>
      <c r="M591" s="17"/>
      <c r="N591" s="17">
        <v>7.78663633441741E-2</v>
      </c>
      <c r="O591" s="17">
        <v>6.6941543890710803E-2</v>
      </c>
      <c r="P591" s="17">
        <v>5.7613734688208497E-2</v>
      </c>
      <c r="Q591" s="17">
        <v>8.6892104731532097E-2</v>
      </c>
      <c r="R591" s="17"/>
      <c r="S591" s="17">
        <v>5.6895455421272202E-2</v>
      </c>
      <c r="T591" s="17">
        <v>8.0054416410637194E-2</v>
      </c>
      <c r="U591" s="17">
        <v>5.1333762155645501E-2</v>
      </c>
      <c r="V591" s="17">
        <v>6.1756120035409097E-2</v>
      </c>
      <c r="W591" s="17">
        <v>6.8210700535870403E-2</v>
      </c>
      <c r="X591" s="17">
        <v>0.104264804470467</v>
      </c>
      <c r="Y591" s="17">
        <v>7.4867922899903294E-2</v>
      </c>
      <c r="Z591" s="17">
        <v>7.0091379702952802E-2</v>
      </c>
      <c r="AA591" s="17">
        <v>9.7742876598085601E-2</v>
      </c>
      <c r="AB591" s="17">
        <v>6.00966460446083E-2</v>
      </c>
      <c r="AC591" s="17">
        <v>7.34088165614174E-2</v>
      </c>
      <c r="AD591" s="17">
        <v>6.0070132236164198E-2</v>
      </c>
      <c r="AE591" s="17"/>
      <c r="AF591" s="17">
        <v>0.51182223437826102</v>
      </c>
      <c r="AG591" s="17">
        <v>6.64578451955984E-2</v>
      </c>
      <c r="AH591" s="17">
        <v>1.2130261172839199E-2</v>
      </c>
      <c r="AI591" s="17">
        <v>3.2047251105797703E-2</v>
      </c>
      <c r="AJ591" s="17">
        <v>5.0969890099197099E-2</v>
      </c>
      <c r="AK591" s="17"/>
      <c r="AL591" s="17">
        <v>4.7268923089482003E-2</v>
      </c>
      <c r="AM591" s="17">
        <v>1.89738798089794E-2</v>
      </c>
      <c r="AN591" s="17">
        <v>3.8850783462306297E-2</v>
      </c>
      <c r="AO591" s="17">
        <v>2.9485177758854099E-2</v>
      </c>
      <c r="AP591" s="17">
        <v>0.50063620328412495</v>
      </c>
      <c r="AQ591" s="17"/>
      <c r="AR591" s="17">
        <v>0.103450088383449</v>
      </c>
      <c r="AS591" s="17">
        <v>4.6539675603757998E-2</v>
      </c>
      <c r="AT591" s="17">
        <v>3.2625651801890997E-2</v>
      </c>
    </row>
    <row r="592" spans="2:46" x14ac:dyDescent="0.3">
      <c r="B592" t="s">
        <v>79</v>
      </c>
      <c r="C592" s="17">
        <v>0.28019606991672702</v>
      </c>
      <c r="D592" s="17">
        <v>0.216968309785041</v>
      </c>
      <c r="E592" s="17">
        <v>0.34288531764034902</v>
      </c>
      <c r="F592" s="17"/>
      <c r="G592" s="17">
        <v>0.252250895244929</v>
      </c>
      <c r="H592" s="17">
        <v>0.14579923001651801</v>
      </c>
      <c r="I592" s="17">
        <v>0.33222019658654001</v>
      </c>
      <c r="J592" s="17">
        <v>0.331640174228715</v>
      </c>
      <c r="K592" s="17">
        <v>0.30150226102651301</v>
      </c>
      <c r="L592" s="17">
        <v>0.30952849481065797</v>
      </c>
      <c r="M592" s="17"/>
      <c r="N592" s="17">
        <v>0.17834054100285399</v>
      </c>
      <c r="O592" s="17">
        <v>0.312444926766413</v>
      </c>
      <c r="P592" s="17">
        <v>0.28974708621321998</v>
      </c>
      <c r="Q592" s="17">
        <v>0.34752582808570398</v>
      </c>
      <c r="R592" s="17"/>
      <c r="S592" s="17">
        <v>0.23690341134963999</v>
      </c>
      <c r="T592" s="17">
        <v>0.300824908967531</v>
      </c>
      <c r="U592" s="17">
        <v>0.30939036004056197</v>
      </c>
      <c r="V592" s="17">
        <v>0.25644886695024399</v>
      </c>
      <c r="W592" s="17">
        <v>0.33579966160934299</v>
      </c>
      <c r="X592" s="17">
        <v>0.25337544869745099</v>
      </c>
      <c r="Y592" s="17">
        <v>0.23806724315981301</v>
      </c>
      <c r="Z592" s="17">
        <v>0.22749860947626799</v>
      </c>
      <c r="AA592" s="17">
        <v>0.24691992441982</v>
      </c>
      <c r="AB592" s="17">
        <v>0.37149064407822202</v>
      </c>
      <c r="AC592" s="17">
        <v>0.27451567644329899</v>
      </c>
      <c r="AD592" s="17">
        <v>0.37750993052535298</v>
      </c>
      <c r="AE592" s="17"/>
      <c r="AF592" s="17">
        <v>0.22254641498869299</v>
      </c>
      <c r="AG592" s="17">
        <v>0.17767240190074299</v>
      </c>
      <c r="AH592" s="17">
        <v>0.20610207267946801</v>
      </c>
      <c r="AI592" s="17">
        <v>0.219471479867308</v>
      </c>
      <c r="AJ592" s="17">
        <v>0.23766363933405399</v>
      </c>
      <c r="AK592" s="17"/>
      <c r="AL592" s="17">
        <v>0.19803600655554901</v>
      </c>
      <c r="AM592" s="17">
        <v>0.246017322416614</v>
      </c>
      <c r="AN592" s="17">
        <v>8.67811241362237E-2</v>
      </c>
      <c r="AO592" s="17">
        <v>0.186694985150516</v>
      </c>
      <c r="AP592" s="17">
        <v>0.18717608280586001</v>
      </c>
      <c r="AQ592" s="17"/>
      <c r="AR592" s="17">
        <v>0.29799577172916097</v>
      </c>
      <c r="AS592" s="17">
        <v>0.233262472873735</v>
      </c>
      <c r="AT592" s="17">
        <v>0.20302721901711299</v>
      </c>
    </row>
    <row r="593" spans="2:46" x14ac:dyDescent="0.3">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row>
    <row r="594" spans="2:46" x14ac:dyDescent="0.3">
      <c r="B594" s="6" t="s">
        <v>301</v>
      </c>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c r="AK594" s="17"/>
      <c r="AL594" s="17"/>
      <c r="AM594" s="17"/>
      <c r="AN594" s="17"/>
      <c r="AO594" s="17"/>
      <c r="AP594" s="17"/>
      <c r="AQ594" s="17"/>
      <c r="AR594" s="17"/>
      <c r="AS594" s="17"/>
      <c r="AT594" s="17"/>
    </row>
    <row r="595" spans="2:46" x14ac:dyDescent="0.3">
      <c r="B595" s="24" t="s">
        <v>65</v>
      </c>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row>
    <row r="596" spans="2:46" x14ac:dyDescent="0.3">
      <c r="B596" t="s">
        <v>49</v>
      </c>
      <c r="C596" s="17">
        <v>0.16782622145623599</v>
      </c>
      <c r="D596" s="17">
        <v>0.18064798171392399</v>
      </c>
      <c r="E596" s="17">
        <v>0.15577820826084299</v>
      </c>
      <c r="F596" s="17"/>
      <c r="G596" s="17">
        <v>0.103968382902103</v>
      </c>
      <c r="H596" s="17">
        <v>0.20603099274098199</v>
      </c>
      <c r="I596" s="17">
        <v>0.117110536125784</v>
      </c>
      <c r="J596" s="17">
        <v>0.11519396911020301</v>
      </c>
      <c r="K596" s="17">
        <v>0.177263208928084</v>
      </c>
      <c r="L596" s="17">
        <v>0.25708015461019301</v>
      </c>
      <c r="M596" s="17"/>
      <c r="N596" s="17">
        <v>0.186136734585927</v>
      </c>
      <c r="O596" s="17">
        <v>0.18963668130606501</v>
      </c>
      <c r="P596" s="17">
        <v>0.173271506679015</v>
      </c>
      <c r="Q596" s="17">
        <v>0.12267950703505701</v>
      </c>
      <c r="R596" s="17"/>
      <c r="S596" s="17">
        <v>0.169925090952978</v>
      </c>
      <c r="T596" s="17">
        <v>0.15023222383030199</v>
      </c>
      <c r="U596" s="17">
        <v>0.183898005852596</v>
      </c>
      <c r="V596" s="17">
        <v>0.22497861474203701</v>
      </c>
      <c r="W596" s="17">
        <v>0.199952208777716</v>
      </c>
      <c r="X596" s="17">
        <v>0.12744803872296101</v>
      </c>
      <c r="Y596" s="17">
        <v>0.19852509602464199</v>
      </c>
      <c r="Z596" s="17">
        <v>0.14185385683839799</v>
      </c>
      <c r="AA596" s="17">
        <v>0.120193635707674</v>
      </c>
      <c r="AB596" s="17">
        <v>0.16473730547239199</v>
      </c>
      <c r="AC596" s="17">
        <v>0.162998216257009</v>
      </c>
      <c r="AD596" s="17">
        <v>0.21040622417735699</v>
      </c>
      <c r="AE596" s="17"/>
      <c r="AF596" s="17">
        <v>4.8651862853835597E-2</v>
      </c>
      <c r="AG596" s="17">
        <v>8.1979931488291496E-2</v>
      </c>
      <c r="AH596" s="17">
        <v>8.3474973863329194E-2</v>
      </c>
      <c r="AI596" s="17">
        <v>0.54711147595253795</v>
      </c>
      <c r="AJ596" s="17">
        <v>0.103321824929424</v>
      </c>
      <c r="AK596" s="17"/>
      <c r="AL596" s="17">
        <v>7.5193180326958597E-2</v>
      </c>
      <c r="AM596" s="17">
        <v>0.13755882569009201</v>
      </c>
      <c r="AN596" s="17">
        <v>7.2142900353400194E-2</v>
      </c>
      <c r="AO596" s="17">
        <v>0.66088573993273003</v>
      </c>
      <c r="AP596" s="17">
        <v>2.6068257367432499E-2</v>
      </c>
      <c r="AQ596" s="17"/>
      <c r="AR596" s="17">
        <v>4.5448383375520797E-2</v>
      </c>
      <c r="AS596" s="17">
        <v>0.13389163864502901</v>
      </c>
      <c r="AT596" s="17">
        <v>0.617583589856046</v>
      </c>
    </row>
    <row r="597" spans="2:46" x14ac:dyDescent="0.3">
      <c r="B597" t="s">
        <v>48</v>
      </c>
      <c r="C597" s="17">
        <v>0.23469639094653699</v>
      </c>
      <c r="D597" s="17">
        <v>0.27794642896897398</v>
      </c>
      <c r="E597" s="17">
        <v>0.19200184642335799</v>
      </c>
      <c r="F597" s="17"/>
      <c r="G597" s="17">
        <v>0.241101864147341</v>
      </c>
      <c r="H597" s="17">
        <v>0.32802470133068901</v>
      </c>
      <c r="I597" s="17">
        <v>0.26623350218291097</v>
      </c>
      <c r="J597" s="17">
        <v>0.204083401581822</v>
      </c>
      <c r="K597" s="17">
        <v>0.20246105449191301</v>
      </c>
      <c r="L597" s="17">
        <v>0.17539052262379301</v>
      </c>
      <c r="M597" s="17"/>
      <c r="N597" s="17">
        <v>0.33599875180507899</v>
      </c>
      <c r="O597" s="17">
        <v>0.22458879290501799</v>
      </c>
      <c r="P597" s="17">
        <v>0.169220132238944</v>
      </c>
      <c r="Q597" s="17">
        <v>0.194455993180361</v>
      </c>
      <c r="R597" s="17"/>
      <c r="S597" s="17">
        <v>0.33686603996634201</v>
      </c>
      <c r="T597" s="17">
        <v>0.18493945359865199</v>
      </c>
      <c r="U597" s="17">
        <v>0.163174365957273</v>
      </c>
      <c r="V597" s="17">
        <v>0.23482345185849299</v>
      </c>
      <c r="W597" s="17">
        <v>0.14710007179492099</v>
      </c>
      <c r="X597" s="17">
        <v>0.24083511446573899</v>
      </c>
      <c r="Y597" s="17">
        <v>0.24431547622269101</v>
      </c>
      <c r="Z597" s="17">
        <v>0.28281928105479298</v>
      </c>
      <c r="AA597" s="17">
        <v>0.25539559864540801</v>
      </c>
      <c r="AB597" s="17">
        <v>0.22602445303420299</v>
      </c>
      <c r="AC597" s="17">
        <v>0.27272432465393898</v>
      </c>
      <c r="AD597" s="17">
        <v>0.14576255234426799</v>
      </c>
      <c r="AE597" s="17"/>
      <c r="AF597" s="17">
        <v>9.7525432789347805E-2</v>
      </c>
      <c r="AG597" s="17">
        <v>0.49947113627382</v>
      </c>
      <c r="AH597" s="17">
        <v>7.5836931061236207E-2</v>
      </c>
      <c r="AI597" s="17">
        <v>5.36135132267559E-2</v>
      </c>
      <c r="AJ597" s="17">
        <v>0.15399293075988599</v>
      </c>
      <c r="AK597" s="17"/>
      <c r="AL597" s="17">
        <v>0.101894072671952</v>
      </c>
      <c r="AM597" s="17">
        <v>5.5223602364557797E-2</v>
      </c>
      <c r="AN597" s="17">
        <v>0.73918821272281598</v>
      </c>
      <c r="AO597" s="17">
        <v>6.7309364727055496E-2</v>
      </c>
      <c r="AP597" s="17">
        <v>0.18088031537809901</v>
      </c>
      <c r="AQ597" s="17"/>
      <c r="AR597" s="17">
        <v>0.31796188581532597</v>
      </c>
      <c r="AS597" s="17">
        <v>0.213983536972641</v>
      </c>
      <c r="AT597" s="17">
        <v>7.1100115220342E-2</v>
      </c>
    </row>
    <row r="598" spans="2:46" x14ac:dyDescent="0.3">
      <c r="B598" t="s">
        <v>45</v>
      </c>
      <c r="C598" s="17">
        <v>0.159726574717487</v>
      </c>
      <c r="D598" s="17">
        <v>0.17709717409048201</v>
      </c>
      <c r="E598" s="17">
        <v>0.14320413675360799</v>
      </c>
      <c r="F598" s="17"/>
      <c r="G598" s="17">
        <v>0.15893304317252299</v>
      </c>
      <c r="H598" s="17">
        <v>0.151465414929705</v>
      </c>
      <c r="I598" s="17">
        <v>0.16094024452266201</v>
      </c>
      <c r="J598" s="17">
        <v>0.161849710741334</v>
      </c>
      <c r="K598" s="17">
        <v>0.19292113849567799</v>
      </c>
      <c r="L598" s="17">
        <v>0.14194241357304499</v>
      </c>
      <c r="M598" s="17"/>
      <c r="N598" s="17">
        <v>0.11327664720710701</v>
      </c>
      <c r="O598" s="17">
        <v>0.14202562374189601</v>
      </c>
      <c r="P598" s="17">
        <v>0.23514115166889499</v>
      </c>
      <c r="Q598" s="17">
        <v>0.15998766966025799</v>
      </c>
      <c r="R598" s="17"/>
      <c r="S598" s="17">
        <v>0.11364077541112701</v>
      </c>
      <c r="T598" s="17">
        <v>0.17949936024528201</v>
      </c>
      <c r="U598" s="17">
        <v>0.20229163026689301</v>
      </c>
      <c r="V598" s="17">
        <v>0.14016409188051501</v>
      </c>
      <c r="W598" s="17">
        <v>0.16525385685599001</v>
      </c>
      <c r="X598" s="17">
        <v>0.156629497460617</v>
      </c>
      <c r="Y598" s="17">
        <v>0.16770434257518399</v>
      </c>
      <c r="Z598" s="17">
        <v>0.18197140558861299</v>
      </c>
      <c r="AA598" s="17">
        <v>0.19175204844209801</v>
      </c>
      <c r="AB598" s="17">
        <v>0.13119145511636701</v>
      </c>
      <c r="AC598" s="17">
        <v>0.15576019911068201</v>
      </c>
      <c r="AD598" s="17">
        <v>0.15519401514946701</v>
      </c>
      <c r="AE598" s="17"/>
      <c r="AF598" s="17">
        <v>8.9555507040611604E-2</v>
      </c>
      <c r="AG598" s="17">
        <v>8.5638497839925304E-2</v>
      </c>
      <c r="AH598" s="17">
        <v>0.612807635811495</v>
      </c>
      <c r="AI598" s="17">
        <v>0.12996235135732101</v>
      </c>
      <c r="AJ598" s="17">
        <v>3.0431324094159901E-2</v>
      </c>
      <c r="AK598" s="17"/>
      <c r="AL598" s="17">
        <v>2.7103250526103701E-2</v>
      </c>
      <c r="AM598" s="17">
        <v>0.51176082905592801</v>
      </c>
      <c r="AN598" s="17">
        <v>3.6370937079850299E-2</v>
      </c>
      <c r="AO598" s="17">
        <v>5.2438079172648901E-2</v>
      </c>
      <c r="AP598" s="17">
        <v>6.8563627070087702E-2</v>
      </c>
      <c r="AQ598" s="17"/>
      <c r="AR598" s="17">
        <v>0.11592322569253501</v>
      </c>
      <c r="AS598" s="17">
        <v>0.26108498718496798</v>
      </c>
      <c r="AT598" s="17">
        <v>0.10014356607996899</v>
      </c>
    </row>
    <row r="599" spans="2:46" x14ac:dyDescent="0.3">
      <c r="B599" t="s">
        <v>47</v>
      </c>
      <c r="C599" s="17">
        <v>9.8978311573659702E-2</v>
      </c>
      <c r="D599" s="17">
        <v>8.8387427734452906E-2</v>
      </c>
      <c r="E599" s="17">
        <v>0.108743967825862</v>
      </c>
      <c r="F599" s="17"/>
      <c r="G599" s="17">
        <v>7.7748271930833598E-2</v>
      </c>
      <c r="H599" s="17">
        <v>7.5962398120186306E-2</v>
      </c>
      <c r="I599" s="17">
        <v>9.3276502312696893E-2</v>
      </c>
      <c r="J599" s="17">
        <v>0.12775244032542599</v>
      </c>
      <c r="K599" s="17">
        <v>0.107325085443881</v>
      </c>
      <c r="L599" s="17">
        <v>0.107479808422486</v>
      </c>
      <c r="M599" s="17"/>
      <c r="N599" s="17">
        <v>0.12073355483998401</v>
      </c>
      <c r="O599" s="17">
        <v>0.10191339206830401</v>
      </c>
      <c r="P599" s="17">
        <v>7.7177822116691594E-2</v>
      </c>
      <c r="Q599" s="17">
        <v>9.0460146994712595E-2</v>
      </c>
      <c r="R599" s="17"/>
      <c r="S599" s="17">
        <v>0.101952664453515</v>
      </c>
      <c r="T599" s="17">
        <v>0.12833588685680999</v>
      </c>
      <c r="U599" s="17">
        <v>8.2311869162955201E-2</v>
      </c>
      <c r="V599" s="17">
        <v>0.110258021217746</v>
      </c>
      <c r="W599" s="17">
        <v>6.7614549242252603E-2</v>
      </c>
      <c r="X599" s="17">
        <v>0.10617981737182</v>
      </c>
      <c r="Y599" s="17">
        <v>8.4110083140812295E-2</v>
      </c>
      <c r="Z599" s="17">
        <v>9.5648748822051793E-2</v>
      </c>
      <c r="AA599" s="17">
        <v>9.6632417697868303E-2</v>
      </c>
      <c r="AB599" s="17">
        <v>8.08929951929859E-2</v>
      </c>
      <c r="AC599" s="17">
        <v>9.3211195093464705E-2</v>
      </c>
      <c r="AD599" s="17">
        <v>0.13721260534737001</v>
      </c>
      <c r="AE599" s="17"/>
      <c r="AF599" s="17">
        <v>7.5164035696895101E-2</v>
      </c>
      <c r="AG599" s="17">
        <v>8.6401315952251201E-2</v>
      </c>
      <c r="AH599" s="17">
        <v>2.5605955587780001E-2</v>
      </c>
      <c r="AI599" s="17">
        <v>4.2181932762811299E-2</v>
      </c>
      <c r="AJ599" s="17">
        <v>0.41028289380044403</v>
      </c>
      <c r="AK599" s="17"/>
      <c r="AL599" s="17">
        <v>0.52092328726109405</v>
      </c>
      <c r="AM599" s="17">
        <v>3.7165700230706797E-2</v>
      </c>
      <c r="AN599" s="17">
        <v>4.3714642796416799E-2</v>
      </c>
      <c r="AO599" s="17">
        <v>4.8298196873539298E-2</v>
      </c>
      <c r="AP599" s="17">
        <v>9.1702065490924203E-2</v>
      </c>
      <c r="AQ599" s="17"/>
      <c r="AR599" s="17">
        <v>0.12857723993706399</v>
      </c>
      <c r="AS599" s="17">
        <v>0.106523841227972</v>
      </c>
      <c r="AT599" s="17">
        <v>3.6352000959819802E-2</v>
      </c>
    </row>
    <row r="600" spans="2:46" x14ac:dyDescent="0.3">
      <c r="B600" t="s">
        <v>50</v>
      </c>
      <c r="C600" s="17">
        <v>6.3104562891371493E-2</v>
      </c>
      <c r="D600" s="17">
        <v>5.7452538130183702E-2</v>
      </c>
      <c r="E600" s="17">
        <v>6.7825951516790606E-2</v>
      </c>
      <c r="F600" s="17"/>
      <c r="G600" s="17">
        <v>0.17256039607889001</v>
      </c>
      <c r="H600" s="17">
        <v>9.4135943611715595E-2</v>
      </c>
      <c r="I600" s="17">
        <v>5.28055441716581E-2</v>
      </c>
      <c r="J600" s="17">
        <v>4.0556478271723699E-2</v>
      </c>
      <c r="K600" s="17">
        <v>2.2652962777395601E-2</v>
      </c>
      <c r="L600" s="17">
        <v>1.88909252707751E-2</v>
      </c>
      <c r="M600" s="17"/>
      <c r="N600" s="17">
        <v>6.5540617977021001E-2</v>
      </c>
      <c r="O600" s="17">
        <v>5.3698376286678402E-2</v>
      </c>
      <c r="P600" s="17">
        <v>5.9252784754879301E-2</v>
      </c>
      <c r="Q600" s="17">
        <v>7.4379421367965201E-2</v>
      </c>
      <c r="R600" s="17"/>
      <c r="S600" s="17">
        <v>3.4553288173813299E-2</v>
      </c>
      <c r="T600" s="17">
        <v>5.3736443488648103E-2</v>
      </c>
      <c r="U600" s="17">
        <v>3.7792190012537502E-2</v>
      </c>
      <c r="V600" s="17">
        <v>4.4652670938338003E-2</v>
      </c>
      <c r="W600" s="17">
        <v>9.9456464139072595E-2</v>
      </c>
      <c r="X600" s="17">
        <v>0.12243681457840901</v>
      </c>
      <c r="Y600" s="17">
        <v>6.9102713672061902E-2</v>
      </c>
      <c r="Z600" s="17">
        <v>4.0109283700421001E-2</v>
      </c>
      <c r="AA600" s="17">
        <v>9.2353866154998299E-2</v>
      </c>
      <c r="AB600" s="17">
        <v>5.8590703424728899E-2</v>
      </c>
      <c r="AC600" s="17">
        <v>5.7935804758173899E-2</v>
      </c>
      <c r="AD600" s="17">
        <v>2.6343778612268401E-2</v>
      </c>
      <c r="AE600" s="17"/>
      <c r="AF600" s="17">
        <v>0.46823868038294802</v>
      </c>
      <c r="AG600" s="17">
        <v>6.7542646198036904E-2</v>
      </c>
      <c r="AH600" s="17">
        <v>2.2632124866487E-2</v>
      </c>
      <c r="AI600" s="17">
        <v>2.0395254155761499E-2</v>
      </c>
      <c r="AJ600" s="17">
        <v>1.8177369092478701E-2</v>
      </c>
      <c r="AK600" s="17"/>
      <c r="AL600" s="17">
        <v>3.6059518974273397E-2</v>
      </c>
      <c r="AM600" s="17">
        <v>2.1459487468707801E-2</v>
      </c>
      <c r="AN600" s="17">
        <v>2.67315007642763E-2</v>
      </c>
      <c r="AO600" s="17">
        <v>2.7953357147583301E-2</v>
      </c>
      <c r="AP600" s="17">
        <v>0.44884592474585699</v>
      </c>
      <c r="AQ600" s="17"/>
      <c r="AR600" s="17">
        <v>9.5925363952333795E-2</v>
      </c>
      <c r="AS600" s="17">
        <v>3.3659831898368499E-2</v>
      </c>
      <c r="AT600" s="17">
        <v>2.15506795744821E-2</v>
      </c>
    </row>
    <row r="601" spans="2:46" x14ac:dyDescent="0.3">
      <c r="B601" t="s">
        <v>79</v>
      </c>
      <c r="C601" s="17">
        <v>0.27566793841470899</v>
      </c>
      <c r="D601" s="17">
        <v>0.21846844936198401</v>
      </c>
      <c r="E601" s="17">
        <v>0.33244588921953799</v>
      </c>
      <c r="F601" s="17"/>
      <c r="G601" s="17">
        <v>0.24568804176830999</v>
      </c>
      <c r="H601" s="17">
        <v>0.144380549266722</v>
      </c>
      <c r="I601" s="17">
        <v>0.30963367068428799</v>
      </c>
      <c r="J601" s="17">
        <v>0.350563999969491</v>
      </c>
      <c r="K601" s="17">
        <v>0.29737654986305001</v>
      </c>
      <c r="L601" s="17">
        <v>0.29921617549970903</v>
      </c>
      <c r="M601" s="17"/>
      <c r="N601" s="17">
        <v>0.178313693584881</v>
      </c>
      <c r="O601" s="17">
        <v>0.28813713369203903</v>
      </c>
      <c r="P601" s="17">
        <v>0.28593660254157499</v>
      </c>
      <c r="Q601" s="17">
        <v>0.35803726176164602</v>
      </c>
      <c r="R601" s="17"/>
      <c r="S601" s="17">
        <v>0.24306214104222601</v>
      </c>
      <c r="T601" s="17">
        <v>0.303256631980307</v>
      </c>
      <c r="U601" s="17">
        <v>0.330531938747746</v>
      </c>
      <c r="V601" s="17">
        <v>0.245123149362871</v>
      </c>
      <c r="W601" s="17">
        <v>0.32062284919004902</v>
      </c>
      <c r="X601" s="17">
        <v>0.24647071740045401</v>
      </c>
      <c r="Y601" s="17">
        <v>0.236242288364609</v>
      </c>
      <c r="Z601" s="17">
        <v>0.257597423995723</v>
      </c>
      <c r="AA601" s="17">
        <v>0.24367243335195299</v>
      </c>
      <c r="AB601" s="17">
        <v>0.33856308775932398</v>
      </c>
      <c r="AC601" s="17">
        <v>0.25737026012673098</v>
      </c>
      <c r="AD601" s="17">
        <v>0.32508082436926999</v>
      </c>
      <c r="AE601" s="17"/>
      <c r="AF601" s="17">
        <v>0.22086448123636199</v>
      </c>
      <c r="AG601" s="17">
        <v>0.17896647224767501</v>
      </c>
      <c r="AH601" s="17">
        <v>0.17964237880967299</v>
      </c>
      <c r="AI601" s="17">
        <v>0.206735472544812</v>
      </c>
      <c r="AJ601" s="17">
        <v>0.28379365732360801</v>
      </c>
      <c r="AK601" s="17"/>
      <c r="AL601" s="17">
        <v>0.238826690239618</v>
      </c>
      <c r="AM601" s="17">
        <v>0.23683155519000801</v>
      </c>
      <c r="AN601" s="17">
        <v>8.1851806283240305E-2</v>
      </c>
      <c r="AO601" s="17">
        <v>0.14311526214644299</v>
      </c>
      <c r="AP601" s="17">
        <v>0.18393980994759901</v>
      </c>
      <c r="AQ601" s="17"/>
      <c r="AR601" s="17">
        <v>0.29616390122721997</v>
      </c>
      <c r="AS601" s="17">
        <v>0.25085616407102201</v>
      </c>
      <c r="AT601" s="17">
        <v>0.15327004830934199</v>
      </c>
    </row>
    <row r="602" spans="2:46" x14ac:dyDescent="0.3">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row>
    <row r="603" spans="2:46" x14ac:dyDescent="0.3">
      <c r="B603" s="6" t="s">
        <v>302</v>
      </c>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row>
    <row r="604" spans="2:46" x14ac:dyDescent="0.3">
      <c r="B604" s="24" t="s">
        <v>65</v>
      </c>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row>
    <row r="605" spans="2:46" x14ac:dyDescent="0.3">
      <c r="B605" t="s">
        <v>49</v>
      </c>
      <c r="C605" s="17">
        <v>0.14548709463520701</v>
      </c>
      <c r="D605" s="17">
        <v>0.163827815920706</v>
      </c>
      <c r="E605" s="17">
        <v>0.12797339198386201</v>
      </c>
      <c r="F605" s="17"/>
      <c r="G605" s="17">
        <v>0.108542103320471</v>
      </c>
      <c r="H605" s="17">
        <v>0.175026383394358</v>
      </c>
      <c r="I605" s="17">
        <v>0.112963279604582</v>
      </c>
      <c r="J605" s="17">
        <v>0.101455643196076</v>
      </c>
      <c r="K605" s="17">
        <v>0.15989227436973399</v>
      </c>
      <c r="L605" s="17">
        <v>0.19869965009844201</v>
      </c>
      <c r="M605" s="17"/>
      <c r="N605" s="17">
        <v>0.15760973609684401</v>
      </c>
      <c r="O605" s="17">
        <v>0.17926766826704099</v>
      </c>
      <c r="P605" s="17">
        <v>0.13466540822370299</v>
      </c>
      <c r="Q605" s="17">
        <v>0.106725917170756</v>
      </c>
      <c r="R605" s="17"/>
      <c r="S605" s="17">
        <v>0.16582662973340501</v>
      </c>
      <c r="T605" s="17">
        <v>0.110215800195506</v>
      </c>
      <c r="U605" s="17">
        <v>0.20031642739196701</v>
      </c>
      <c r="V605" s="17">
        <v>0.18079792885184301</v>
      </c>
      <c r="W605" s="17">
        <v>0.12615982973662099</v>
      </c>
      <c r="X605" s="17">
        <v>0.145927281973083</v>
      </c>
      <c r="Y605" s="17">
        <v>0.15240849197394199</v>
      </c>
      <c r="Z605" s="17">
        <v>0.17657930857715401</v>
      </c>
      <c r="AA605" s="17">
        <v>9.6435593985424201E-2</v>
      </c>
      <c r="AB605" s="17">
        <v>0.11113265412422201</v>
      </c>
      <c r="AC605" s="17">
        <v>0.14740416350032001</v>
      </c>
      <c r="AD605" s="17">
        <v>0.21479576470551401</v>
      </c>
      <c r="AE605" s="17"/>
      <c r="AF605" s="17">
        <v>7.2313339081140598E-2</v>
      </c>
      <c r="AG605" s="17">
        <v>6.2049610807082801E-2</v>
      </c>
      <c r="AH605" s="17">
        <v>8.2097076753133699E-2</v>
      </c>
      <c r="AI605" s="17">
        <v>0.48915445221553899</v>
      </c>
      <c r="AJ605" s="17">
        <v>8.1459020551328504E-2</v>
      </c>
      <c r="AK605" s="17"/>
      <c r="AL605" s="17">
        <v>5.1716511580884202E-2</v>
      </c>
      <c r="AM605" s="17">
        <v>0.121070116686135</v>
      </c>
      <c r="AN605" s="17">
        <v>5.8299161419868802E-2</v>
      </c>
      <c r="AO605" s="17">
        <v>0.566433064950433</v>
      </c>
      <c r="AP605" s="17">
        <v>6.2921711429827498E-2</v>
      </c>
      <c r="AQ605" s="17"/>
      <c r="AR605" s="17">
        <v>3.3703011573723698E-2</v>
      </c>
      <c r="AS605" s="17">
        <v>0.128083035498984</v>
      </c>
      <c r="AT605" s="17">
        <v>0.52369783700237005</v>
      </c>
    </row>
    <row r="606" spans="2:46" x14ac:dyDescent="0.3">
      <c r="B606" t="s">
        <v>48</v>
      </c>
      <c r="C606" s="17">
        <v>0.218548272812843</v>
      </c>
      <c r="D606" s="17">
        <v>0.27016030710667399</v>
      </c>
      <c r="E606" s="17">
        <v>0.167624802021238</v>
      </c>
      <c r="F606" s="17"/>
      <c r="G606" s="17">
        <v>0.21227363722062001</v>
      </c>
      <c r="H606" s="17">
        <v>0.31206844358149</v>
      </c>
      <c r="I606" s="17">
        <v>0.23356234720066901</v>
      </c>
      <c r="J606" s="17">
        <v>0.18393900597321899</v>
      </c>
      <c r="K606" s="17">
        <v>0.166668128489873</v>
      </c>
      <c r="L606" s="17">
        <v>0.197456601871876</v>
      </c>
      <c r="M606" s="17"/>
      <c r="N606" s="17">
        <v>0.32595109597482802</v>
      </c>
      <c r="O606" s="17">
        <v>0.199761748180455</v>
      </c>
      <c r="P606" s="17">
        <v>0.166647686282443</v>
      </c>
      <c r="Q606" s="17">
        <v>0.17050504631807201</v>
      </c>
      <c r="R606" s="17"/>
      <c r="S606" s="17">
        <v>0.31182549642322699</v>
      </c>
      <c r="T606" s="17">
        <v>0.18253618737076199</v>
      </c>
      <c r="U606" s="17">
        <v>0.14056961974719501</v>
      </c>
      <c r="V606" s="17">
        <v>0.19578669983305899</v>
      </c>
      <c r="W606" s="17">
        <v>0.16767259603437701</v>
      </c>
      <c r="X606" s="17">
        <v>0.22424779292127001</v>
      </c>
      <c r="Y606" s="17">
        <v>0.19423526384390299</v>
      </c>
      <c r="Z606" s="17">
        <v>0.26942613302294199</v>
      </c>
      <c r="AA606" s="17">
        <v>0.23047495021071601</v>
      </c>
      <c r="AB606" s="17">
        <v>0.231392780498892</v>
      </c>
      <c r="AC606" s="17">
        <v>0.26307309193211598</v>
      </c>
      <c r="AD606" s="17">
        <v>0.15687453003903801</v>
      </c>
      <c r="AE606" s="17"/>
      <c r="AF606" s="17">
        <v>8.8519535030075203E-2</v>
      </c>
      <c r="AG606" s="17">
        <v>0.48485869625924299</v>
      </c>
      <c r="AH606" s="17">
        <v>3.1013823279815101E-2</v>
      </c>
      <c r="AI606" s="17">
        <v>6.6667532348499606E-2</v>
      </c>
      <c r="AJ606" s="17">
        <v>0.13437797315886499</v>
      </c>
      <c r="AK606" s="17"/>
      <c r="AL606" s="17">
        <v>0.110992281644245</v>
      </c>
      <c r="AM606" s="17">
        <v>3.8053286355513902E-2</v>
      </c>
      <c r="AN606" s="17">
        <v>0.70023401515130401</v>
      </c>
      <c r="AO606" s="17">
        <v>9.1013311910654301E-2</v>
      </c>
      <c r="AP606" s="17">
        <v>0.12025846913484201</v>
      </c>
      <c r="AQ606" s="17"/>
      <c r="AR606" s="17">
        <v>0.30199590277174998</v>
      </c>
      <c r="AS606" s="17">
        <v>0.17799836985232101</v>
      </c>
      <c r="AT606" s="17">
        <v>9.1759709044518994E-2</v>
      </c>
    </row>
    <row r="607" spans="2:46" x14ac:dyDescent="0.3">
      <c r="B607" t="s">
        <v>45</v>
      </c>
      <c r="C607" s="17">
        <v>0.16735076853174399</v>
      </c>
      <c r="D607" s="17">
        <v>0.193507059233647</v>
      </c>
      <c r="E607" s="17">
        <v>0.14225519493181299</v>
      </c>
      <c r="F607" s="17"/>
      <c r="G607" s="17">
        <v>0.154983581839439</v>
      </c>
      <c r="H607" s="17">
        <v>0.15883073604369999</v>
      </c>
      <c r="I607" s="17">
        <v>0.16973433471954399</v>
      </c>
      <c r="J607" s="17">
        <v>0.18736692924656601</v>
      </c>
      <c r="K607" s="17">
        <v>0.18559020567387599</v>
      </c>
      <c r="L607" s="17">
        <v>0.15204040827092599</v>
      </c>
      <c r="M607" s="17"/>
      <c r="N607" s="17">
        <v>0.123160982534593</v>
      </c>
      <c r="O607" s="17">
        <v>0.13489448324981099</v>
      </c>
      <c r="P607" s="17">
        <v>0.24621557277456599</v>
      </c>
      <c r="Q607" s="17">
        <v>0.17544308907522399</v>
      </c>
      <c r="R607" s="17"/>
      <c r="S607" s="17">
        <v>0.14476314634318599</v>
      </c>
      <c r="T607" s="17">
        <v>0.185194094300414</v>
      </c>
      <c r="U607" s="17">
        <v>0.183303637634256</v>
      </c>
      <c r="V607" s="17">
        <v>0.177482501700094</v>
      </c>
      <c r="W607" s="17">
        <v>0.21760695822200499</v>
      </c>
      <c r="X607" s="17">
        <v>0.148471230186729</v>
      </c>
      <c r="Y607" s="17">
        <v>0.18305520241807099</v>
      </c>
      <c r="Z607" s="17">
        <v>0.14042934454855399</v>
      </c>
      <c r="AA607" s="17">
        <v>0.17959410483936999</v>
      </c>
      <c r="AB607" s="17">
        <v>0.13392233271792001</v>
      </c>
      <c r="AC607" s="17">
        <v>0.13346419044259</v>
      </c>
      <c r="AD607" s="17">
        <v>0.167924371420131</v>
      </c>
      <c r="AE607" s="17"/>
      <c r="AF607" s="17">
        <v>8.7064091658280496E-2</v>
      </c>
      <c r="AG607" s="17">
        <v>9.4009877782776294E-2</v>
      </c>
      <c r="AH607" s="17">
        <v>0.638296436818517</v>
      </c>
      <c r="AI607" s="17">
        <v>0.132065886980651</v>
      </c>
      <c r="AJ607" s="17">
        <v>4.5375195839476801E-2</v>
      </c>
      <c r="AK607" s="17"/>
      <c r="AL607" s="17">
        <v>3.0164244857323601E-2</v>
      </c>
      <c r="AM607" s="17">
        <v>0.55036268990959802</v>
      </c>
      <c r="AN607" s="17">
        <v>3.9281604287895802E-2</v>
      </c>
      <c r="AO607" s="17">
        <v>6.1200484881269897E-2</v>
      </c>
      <c r="AP607" s="17">
        <v>5.6171180054515803E-2</v>
      </c>
      <c r="AQ607" s="17"/>
      <c r="AR607" s="17">
        <v>0.119333543922625</v>
      </c>
      <c r="AS607" s="17">
        <v>0.287968684320422</v>
      </c>
      <c r="AT607" s="17">
        <v>0.11403386502028701</v>
      </c>
    </row>
    <row r="608" spans="2:46" x14ac:dyDescent="0.3">
      <c r="B608" t="s">
        <v>47</v>
      </c>
      <c r="C608" s="17">
        <v>9.8471876391590496E-2</v>
      </c>
      <c r="D608" s="17">
        <v>8.8677673888640396E-2</v>
      </c>
      <c r="E608" s="17">
        <v>0.108345563920814</v>
      </c>
      <c r="F608" s="17"/>
      <c r="G608" s="17">
        <v>0.104059899310773</v>
      </c>
      <c r="H608" s="17">
        <v>8.1903629204193099E-2</v>
      </c>
      <c r="I608" s="17">
        <v>9.4147601723363603E-2</v>
      </c>
      <c r="J608" s="17">
        <v>0.12380651406368499</v>
      </c>
      <c r="K608" s="17">
        <v>9.4049976573850197E-2</v>
      </c>
      <c r="L608" s="17">
        <v>9.4125622649475105E-2</v>
      </c>
      <c r="M608" s="17"/>
      <c r="N608" s="17">
        <v>0.12290630451734499</v>
      </c>
      <c r="O608" s="17">
        <v>9.8616207342743498E-2</v>
      </c>
      <c r="P608" s="17">
        <v>7.4102725373041606E-2</v>
      </c>
      <c r="Q608" s="17">
        <v>9.45742764233546E-2</v>
      </c>
      <c r="R608" s="17"/>
      <c r="S608" s="17">
        <v>9.1784976408400096E-2</v>
      </c>
      <c r="T608" s="17">
        <v>0.13225692943880701</v>
      </c>
      <c r="U608" s="17">
        <v>9.8218689516018406E-2</v>
      </c>
      <c r="V608" s="17">
        <v>7.3577961874426806E-2</v>
      </c>
      <c r="W608" s="17">
        <v>7.37415112727898E-2</v>
      </c>
      <c r="X608" s="17">
        <v>7.6350545614913404E-2</v>
      </c>
      <c r="Y608" s="17">
        <v>9.8019545512982698E-2</v>
      </c>
      <c r="Z608" s="17">
        <v>0.10011343226427601</v>
      </c>
      <c r="AA608" s="17">
        <v>0.124657322689063</v>
      </c>
      <c r="AB608" s="17">
        <v>9.0644122383220394E-2</v>
      </c>
      <c r="AC608" s="17">
        <v>0.111055536279309</v>
      </c>
      <c r="AD608" s="17">
        <v>8.8587803449447902E-2</v>
      </c>
      <c r="AE608" s="17"/>
      <c r="AF608" s="17">
        <v>5.0525598491699297E-2</v>
      </c>
      <c r="AG608" s="17">
        <v>9.46909113397576E-2</v>
      </c>
      <c r="AH608" s="17">
        <v>2.7260135611255301E-2</v>
      </c>
      <c r="AI608" s="17">
        <v>3.7164805027630199E-2</v>
      </c>
      <c r="AJ608" s="17">
        <v>0.41643075252815598</v>
      </c>
      <c r="AK608" s="17"/>
      <c r="AL608" s="17">
        <v>0.52599722880279098</v>
      </c>
      <c r="AM608" s="17">
        <v>3.1387518303427002E-2</v>
      </c>
      <c r="AN608" s="17">
        <v>7.1921024749945495E-2</v>
      </c>
      <c r="AO608" s="17">
        <v>4.7578947924092597E-2</v>
      </c>
      <c r="AP608" s="17">
        <v>4.6361958777637199E-2</v>
      </c>
      <c r="AQ608" s="17"/>
      <c r="AR608" s="17">
        <v>0.12730082678299501</v>
      </c>
      <c r="AS608" s="17">
        <v>0.10356052373659801</v>
      </c>
      <c r="AT608" s="17">
        <v>3.7281328221861497E-2</v>
      </c>
    </row>
    <row r="609" spans="2:46" x14ac:dyDescent="0.3">
      <c r="B609" t="s">
        <v>50</v>
      </c>
      <c r="C609" s="17">
        <v>6.6189557018903805E-2</v>
      </c>
      <c r="D609" s="17">
        <v>5.4247014613012699E-2</v>
      </c>
      <c r="E609" s="17">
        <v>7.6185567177568997E-2</v>
      </c>
      <c r="F609" s="17"/>
      <c r="G609" s="17">
        <v>0.15026929472823</v>
      </c>
      <c r="H609" s="17">
        <v>8.9140744328858296E-2</v>
      </c>
      <c r="I609" s="17">
        <v>6.3496394197922801E-2</v>
      </c>
      <c r="J609" s="17">
        <v>4.0979387494355902E-2</v>
      </c>
      <c r="K609" s="17">
        <v>3.07320732351152E-2</v>
      </c>
      <c r="L609" s="17">
        <v>3.8052723022120601E-2</v>
      </c>
      <c r="M609" s="17"/>
      <c r="N609" s="17">
        <v>7.0561743903140406E-2</v>
      </c>
      <c r="O609" s="17">
        <v>5.27131739831029E-2</v>
      </c>
      <c r="P609" s="17">
        <v>5.5005412176759902E-2</v>
      </c>
      <c r="Q609" s="17">
        <v>8.6080369120057496E-2</v>
      </c>
      <c r="R609" s="17"/>
      <c r="S609" s="17">
        <v>3.3131920689833699E-2</v>
      </c>
      <c r="T609" s="17">
        <v>5.6847131208322299E-2</v>
      </c>
      <c r="U609" s="17">
        <v>3.1186029206393202E-2</v>
      </c>
      <c r="V609" s="17">
        <v>7.1404758330311194E-2</v>
      </c>
      <c r="W609" s="17">
        <v>8.2172404275634006E-2</v>
      </c>
      <c r="X609" s="17">
        <v>0.111858772281417</v>
      </c>
      <c r="Y609" s="17">
        <v>6.6732177175143806E-2</v>
      </c>
      <c r="Z609" s="17">
        <v>8.2252222961178706E-2</v>
      </c>
      <c r="AA609" s="17">
        <v>9.2481477036371398E-2</v>
      </c>
      <c r="AB609" s="17">
        <v>7.0895126207725798E-2</v>
      </c>
      <c r="AC609" s="17">
        <v>5.9272894624783697E-2</v>
      </c>
      <c r="AD609" s="17">
        <v>4.2771450811333697E-2</v>
      </c>
      <c r="AE609" s="17"/>
      <c r="AF609" s="17">
        <v>0.46675409934474699</v>
      </c>
      <c r="AG609" s="17">
        <v>6.8177343271178997E-2</v>
      </c>
      <c r="AH609" s="17">
        <v>1.12170052786656E-2</v>
      </c>
      <c r="AI609" s="17">
        <v>1.4411114702375801E-2</v>
      </c>
      <c r="AJ609" s="17">
        <v>3.1383265765353698E-2</v>
      </c>
      <c r="AK609" s="17"/>
      <c r="AL609" s="17">
        <v>2.9896611316000601E-2</v>
      </c>
      <c r="AM609" s="17">
        <v>1.98264611575018E-2</v>
      </c>
      <c r="AN609" s="17">
        <v>2.7800264761196999E-2</v>
      </c>
      <c r="AO609" s="17">
        <v>2.4124532893011801E-2</v>
      </c>
      <c r="AP609" s="17">
        <v>0.51879415195315504</v>
      </c>
      <c r="AQ609" s="17"/>
      <c r="AR609" s="17">
        <v>9.7912603602495804E-2</v>
      </c>
      <c r="AS609" s="17">
        <v>4.1089301462849802E-2</v>
      </c>
      <c r="AT609" s="17">
        <v>1.94484899770959E-2</v>
      </c>
    </row>
    <row r="610" spans="2:46" x14ac:dyDescent="0.3">
      <c r="B610" t="s">
        <v>79</v>
      </c>
      <c r="C610" s="17">
        <v>0.303952430609711</v>
      </c>
      <c r="D610" s="17">
        <v>0.22958012923731899</v>
      </c>
      <c r="E610" s="17">
        <v>0.37761547996470302</v>
      </c>
      <c r="F610" s="17"/>
      <c r="G610" s="17">
        <v>0.26987148358046797</v>
      </c>
      <c r="H610" s="17">
        <v>0.183030063447399</v>
      </c>
      <c r="I610" s="17">
        <v>0.326096042553919</v>
      </c>
      <c r="J610" s="17">
        <v>0.36245252002609801</v>
      </c>
      <c r="K610" s="17">
        <v>0.363067341657551</v>
      </c>
      <c r="L610" s="17">
        <v>0.31962499408716</v>
      </c>
      <c r="M610" s="17"/>
      <c r="N610" s="17">
        <v>0.19981013697325001</v>
      </c>
      <c r="O610" s="17">
        <v>0.33474671897684599</v>
      </c>
      <c r="P610" s="17">
        <v>0.32336319516948703</v>
      </c>
      <c r="Q610" s="17">
        <v>0.366671301892535</v>
      </c>
      <c r="R610" s="17"/>
      <c r="S610" s="17">
        <v>0.25266783040194801</v>
      </c>
      <c r="T610" s="17">
        <v>0.332949857486187</v>
      </c>
      <c r="U610" s="17">
        <v>0.34640559650417102</v>
      </c>
      <c r="V610" s="17">
        <v>0.30095014941026499</v>
      </c>
      <c r="W610" s="17">
        <v>0.33264670045857297</v>
      </c>
      <c r="X610" s="17">
        <v>0.293144377022587</v>
      </c>
      <c r="Y610" s="17">
        <v>0.305549319075958</v>
      </c>
      <c r="Z610" s="17">
        <v>0.231199558625896</v>
      </c>
      <c r="AA610" s="17">
        <v>0.276356551239056</v>
      </c>
      <c r="AB610" s="17">
        <v>0.36201298406802002</v>
      </c>
      <c r="AC610" s="17">
        <v>0.28573012322088098</v>
      </c>
      <c r="AD610" s="17">
        <v>0.32904607957453602</v>
      </c>
      <c r="AE610" s="17"/>
      <c r="AF610" s="17">
        <v>0.234823336394057</v>
      </c>
      <c r="AG610" s="17">
        <v>0.196213560539961</v>
      </c>
      <c r="AH610" s="17">
        <v>0.21011552225861299</v>
      </c>
      <c r="AI610" s="17">
        <v>0.26053620872530397</v>
      </c>
      <c r="AJ610" s="17">
        <v>0.29097379215682001</v>
      </c>
      <c r="AK610" s="17"/>
      <c r="AL610" s="17">
        <v>0.25123312179875601</v>
      </c>
      <c r="AM610" s="17">
        <v>0.23929992758782501</v>
      </c>
      <c r="AN610" s="17">
        <v>0.10246392962978799</v>
      </c>
      <c r="AO610" s="17">
        <v>0.20964965744053901</v>
      </c>
      <c r="AP610" s="17">
        <v>0.19549252865002201</v>
      </c>
      <c r="AQ610" s="17"/>
      <c r="AR610" s="17">
        <v>0.31975411134641102</v>
      </c>
      <c r="AS610" s="17">
        <v>0.26130008512882602</v>
      </c>
      <c r="AT610" s="17">
        <v>0.213778770733867</v>
      </c>
    </row>
    <row r="611" spans="2:46" x14ac:dyDescent="0.3">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row>
    <row r="612" spans="2:46" x14ac:dyDescent="0.3">
      <c r="B612" s="6" t="s">
        <v>303</v>
      </c>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c r="AK612" s="17"/>
      <c r="AL612" s="17"/>
      <c r="AM612" s="17"/>
      <c r="AN612" s="17"/>
      <c r="AO612" s="17"/>
      <c r="AP612" s="17"/>
      <c r="AQ612" s="17"/>
      <c r="AR612" s="17"/>
      <c r="AS612" s="17"/>
      <c r="AT612" s="17"/>
    </row>
    <row r="613" spans="2:46" x14ac:dyDescent="0.3">
      <c r="B613" s="24" t="s">
        <v>65</v>
      </c>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c r="AN613" s="17"/>
      <c r="AO613" s="17"/>
      <c r="AP613" s="17"/>
      <c r="AQ613" s="17"/>
      <c r="AR613" s="17"/>
      <c r="AS613" s="17"/>
      <c r="AT613" s="17"/>
    </row>
    <row r="614" spans="2:46" x14ac:dyDescent="0.3">
      <c r="B614" t="s">
        <v>49</v>
      </c>
      <c r="C614" s="17">
        <v>0.192781187219808</v>
      </c>
      <c r="D614" s="17">
        <v>0.21989112253941701</v>
      </c>
      <c r="E614" s="17">
        <v>0.16682782051377901</v>
      </c>
      <c r="F614" s="17"/>
      <c r="G614" s="17">
        <v>0.143728519517974</v>
      </c>
      <c r="H614" s="17">
        <v>0.196965837517003</v>
      </c>
      <c r="I614" s="17">
        <v>0.14142115860214299</v>
      </c>
      <c r="J614" s="17">
        <v>0.137691252148083</v>
      </c>
      <c r="K614" s="17">
        <v>0.237061568017427</v>
      </c>
      <c r="L614" s="17">
        <v>0.27893541861975502</v>
      </c>
      <c r="M614" s="17"/>
      <c r="N614" s="17">
        <v>0.221177797380294</v>
      </c>
      <c r="O614" s="17">
        <v>0.22990359026009399</v>
      </c>
      <c r="P614" s="17">
        <v>0.17233718548292001</v>
      </c>
      <c r="Q614" s="17">
        <v>0.142031753632094</v>
      </c>
      <c r="R614" s="17"/>
      <c r="S614" s="17">
        <v>0.225283280287702</v>
      </c>
      <c r="T614" s="17">
        <v>0.186230552968084</v>
      </c>
      <c r="U614" s="17">
        <v>0.212492026853698</v>
      </c>
      <c r="V614" s="17">
        <v>0.19513036902414199</v>
      </c>
      <c r="W614" s="17">
        <v>0.167455264589528</v>
      </c>
      <c r="X614" s="17">
        <v>0.14691525741143599</v>
      </c>
      <c r="Y614" s="17">
        <v>0.22160658926049601</v>
      </c>
      <c r="Z614" s="17">
        <v>0.13874104446614499</v>
      </c>
      <c r="AA614" s="17">
        <v>0.16721127004082001</v>
      </c>
      <c r="AB614" s="17">
        <v>0.23263134827210599</v>
      </c>
      <c r="AC614" s="17">
        <v>0.20461697708927301</v>
      </c>
      <c r="AD614" s="17">
        <v>0.15519026114608001</v>
      </c>
      <c r="AE614" s="17"/>
      <c r="AF614" s="17">
        <v>0.10514218532866999</v>
      </c>
      <c r="AG614" s="17">
        <v>0.121973686738498</v>
      </c>
      <c r="AH614" s="17">
        <v>0.100551459948354</v>
      </c>
      <c r="AI614" s="17">
        <v>0.51942040899335495</v>
      </c>
      <c r="AJ614" s="17">
        <v>0.190794733391664</v>
      </c>
      <c r="AK614" s="17"/>
      <c r="AL614" s="17">
        <v>0.142693927416742</v>
      </c>
      <c r="AM614" s="17">
        <v>0.117333009505519</v>
      </c>
      <c r="AN614" s="17">
        <v>9.8005946657494694E-2</v>
      </c>
      <c r="AO614" s="17">
        <v>0.69021194151551002</v>
      </c>
      <c r="AP614" s="17">
        <v>9.5531056987837398E-2</v>
      </c>
      <c r="AQ614" s="17"/>
      <c r="AR614" s="17">
        <v>6.9095153233035098E-2</v>
      </c>
      <c r="AS614" s="17">
        <v>0.17594906251349601</v>
      </c>
      <c r="AT614" s="17">
        <v>0.62342465512706302</v>
      </c>
    </row>
    <row r="615" spans="2:46" x14ac:dyDescent="0.3">
      <c r="B615" t="s">
        <v>48</v>
      </c>
      <c r="C615" s="17">
        <v>0.19835747831578501</v>
      </c>
      <c r="D615" s="17">
        <v>0.23737048732309399</v>
      </c>
      <c r="E615" s="17">
        <v>0.160774952990131</v>
      </c>
      <c r="F615" s="17"/>
      <c r="G615" s="17">
        <v>0.200301916934184</v>
      </c>
      <c r="H615" s="17">
        <v>0.30431235296640002</v>
      </c>
      <c r="I615" s="17">
        <v>0.21880259069178601</v>
      </c>
      <c r="J615" s="17">
        <v>0.167845340935139</v>
      </c>
      <c r="K615" s="17">
        <v>0.14914745874987101</v>
      </c>
      <c r="L615" s="17">
        <v>0.15212839366697101</v>
      </c>
      <c r="M615" s="17"/>
      <c r="N615" s="17">
        <v>0.29607920290245199</v>
      </c>
      <c r="O615" s="17">
        <v>0.16487059100174101</v>
      </c>
      <c r="P615" s="17">
        <v>0.14292983979207999</v>
      </c>
      <c r="Q615" s="17">
        <v>0.17675436368892</v>
      </c>
      <c r="R615" s="17"/>
      <c r="S615" s="17">
        <v>0.28041330031290002</v>
      </c>
      <c r="T615" s="17">
        <v>0.13963063279412499</v>
      </c>
      <c r="U615" s="17">
        <v>0.112966216649728</v>
      </c>
      <c r="V615" s="17">
        <v>0.18069886795218301</v>
      </c>
      <c r="W615" s="17">
        <v>0.155357726973889</v>
      </c>
      <c r="X615" s="17">
        <v>0.237004464160637</v>
      </c>
      <c r="Y615" s="17">
        <v>0.19098560624129901</v>
      </c>
      <c r="Z615" s="17">
        <v>0.21880783476093499</v>
      </c>
      <c r="AA615" s="17">
        <v>0.21534183039221899</v>
      </c>
      <c r="AB615" s="17">
        <v>0.21192343262466901</v>
      </c>
      <c r="AC615" s="17">
        <v>0.233511419574773</v>
      </c>
      <c r="AD615" s="17">
        <v>0.16488670414714299</v>
      </c>
      <c r="AE615" s="17"/>
      <c r="AF615" s="17">
        <v>5.6527636545812603E-2</v>
      </c>
      <c r="AG615" s="17">
        <v>0.44703998403337603</v>
      </c>
      <c r="AH615" s="17">
        <v>5.35075804014103E-2</v>
      </c>
      <c r="AI615" s="17">
        <v>3.9053350305628898E-2</v>
      </c>
      <c r="AJ615" s="17">
        <v>0.105700020968759</v>
      </c>
      <c r="AK615" s="17"/>
      <c r="AL615" s="17">
        <v>8.0806759584387503E-2</v>
      </c>
      <c r="AM615" s="17">
        <v>4.2436139091029897E-2</v>
      </c>
      <c r="AN615" s="17">
        <v>0.67606759705693598</v>
      </c>
      <c r="AO615" s="17">
        <v>3.02716565390432E-2</v>
      </c>
      <c r="AP615" s="17">
        <v>0.113249873131958</v>
      </c>
      <c r="AQ615" s="17"/>
      <c r="AR615" s="17">
        <v>0.28288851308920399</v>
      </c>
      <c r="AS615" s="17">
        <v>0.15988903186077499</v>
      </c>
      <c r="AT615" s="17">
        <v>5.1585939883771498E-2</v>
      </c>
    </row>
    <row r="616" spans="2:46" x14ac:dyDescent="0.3">
      <c r="B616" t="s">
        <v>45</v>
      </c>
      <c r="C616" s="17">
        <v>0.203259570653986</v>
      </c>
      <c r="D616" s="17">
        <v>0.22958911987981101</v>
      </c>
      <c r="E616" s="17">
        <v>0.17702659169711099</v>
      </c>
      <c r="F616" s="17"/>
      <c r="G616" s="17">
        <v>0.199512421433407</v>
      </c>
      <c r="H616" s="17">
        <v>0.16092516749820299</v>
      </c>
      <c r="I616" s="17">
        <v>0.18804647028888599</v>
      </c>
      <c r="J616" s="17">
        <v>0.223063005406898</v>
      </c>
      <c r="K616" s="17">
        <v>0.24437161349703099</v>
      </c>
      <c r="L616" s="17">
        <v>0.20884464449918999</v>
      </c>
      <c r="M616" s="17"/>
      <c r="N616" s="17">
        <v>0.14261206537569801</v>
      </c>
      <c r="O616" s="17">
        <v>0.16952333780023199</v>
      </c>
      <c r="P616" s="17">
        <v>0.30922831339840601</v>
      </c>
      <c r="Q616" s="17">
        <v>0.20914234346898999</v>
      </c>
      <c r="R616" s="17"/>
      <c r="S616" s="17">
        <v>0.141127262662333</v>
      </c>
      <c r="T616" s="17">
        <v>0.212507193699639</v>
      </c>
      <c r="U616" s="17">
        <v>0.24160572107127401</v>
      </c>
      <c r="V616" s="17">
        <v>0.21404145223141</v>
      </c>
      <c r="W616" s="17">
        <v>0.25995629349169103</v>
      </c>
      <c r="X616" s="17">
        <v>0.17976102920380599</v>
      </c>
      <c r="Y616" s="17">
        <v>0.223705378485721</v>
      </c>
      <c r="Z616" s="17">
        <v>0.20870686196206001</v>
      </c>
      <c r="AA616" s="17">
        <v>0.235414836002936</v>
      </c>
      <c r="AB616" s="17">
        <v>0.18045164977869299</v>
      </c>
      <c r="AC616" s="17">
        <v>0.162184853517267</v>
      </c>
      <c r="AD616" s="17">
        <v>0.21465644905192399</v>
      </c>
      <c r="AE616" s="17"/>
      <c r="AF616" s="17">
        <v>6.1957343439419901E-2</v>
      </c>
      <c r="AG616" s="17">
        <v>0.10676191707494199</v>
      </c>
      <c r="AH616" s="17">
        <v>0.69142799462621596</v>
      </c>
      <c r="AI616" s="17">
        <v>0.20402725340278799</v>
      </c>
      <c r="AJ616" s="17">
        <v>6.8814412397633404E-2</v>
      </c>
      <c r="AK616" s="17"/>
      <c r="AL616" s="17">
        <v>6.8315202874412104E-2</v>
      </c>
      <c r="AM616" s="17">
        <v>0.63955436169487501</v>
      </c>
      <c r="AN616" s="17">
        <v>5.2886083789761798E-2</v>
      </c>
      <c r="AO616" s="17">
        <v>6.8060415258956897E-2</v>
      </c>
      <c r="AP616" s="17">
        <v>5.3444489378935298E-2</v>
      </c>
      <c r="AQ616" s="17"/>
      <c r="AR616" s="17">
        <v>0.14452325026707899</v>
      </c>
      <c r="AS616" s="17">
        <v>0.35302814736738403</v>
      </c>
      <c r="AT616" s="17">
        <v>0.123740908224841</v>
      </c>
    </row>
    <row r="617" spans="2:46" x14ac:dyDescent="0.3">
      <c r="B617" t="s">
        <v>47</v>
      </c>
      <c r="C617" s="17">
        <v>7.36612704501865E-2</v>
      </c>
      <c r="D617" s="17">
        <v>7.0904891491250899E-2</v>
      </c>
      <c r="E617" s="17">
        <v>7.6575942303314007E-2</v>
      </c>
      <c r="F617" s="17"/>
      <c r="G617" s="17">
        <v>8.5100909867110497E-2</v>
      </c>
      <c r="H617" s="17">
        <v>9.8704697062458893E-2</v>
      </c>
      <c r="I617" s="17">
        <v>6.4445961895907303E-2</v>
      </c>
      <c r="J617" s="17">
        <v>0.10440694324867</v>
      </c>
      <c r="K617" s="17">
        <v>4.7784918333237197E-2</v>
      </c>
      <c r="L617" s="17">
        <v>4.5596076246778403E-2</v>
      </c>
      <c r="M617" s="17"/>
      <c r="N617" s="17">
        <v>9.6243464008638993E-2</v>
      </c>
      <c r="O617" s="17">
        <v>6.7350877740078696E-2</v>
      </c>
      <c r="P617" s="17">
        <v>6.1376830821258797E-2</v>
      </c>
      <c r="Q617" s="17">
        <v>6.5185000713327099E-2</v>
      </c>
      <c r="R617" s="17"/>
      <c r="S617" s="17">
        <v>9.6554084743782007E-2</v>
      </c>
      <c r="T617" s="17">
        <v>8.5700242547692193E-2</v>
      </c>
      <c r="U617" s="17">
        <v>8.0025748351395504E-2</v>
      </c>
      <c r="V617" s="17">
        <v>7.8930520460006398E-2</v>
      </c>
      <c r="W617" s="17">
        <v>5.30419665382049E-2</v>
      </c>
      <c r="X617" s="17">
        <v>9.2165509805355803E-2</v>
      </c>
      <c r="Y617" s="17">
        <v>6.5228014416174401E-2</v>
      </c>
      <c r="Z617" s="17">
        <v>0.10412981599734</v>
      </c>
      <c r="AA617" s="17">
        <v>6.1134239510364501E-2</v>
      </c>
      <c r="AB617" s="17">
        <v>1.3743253559468101E-2</v>
      </c>
      <c r="AC617" s="17">
        <v>5.9692132876714203E-2</v>
      </c>
      <c r="AD617" s="17">
        <v>0.105771900618259</v>
      </c>
      <c r="AE617" s="17"/>
      <c r="AF617" s="17">
        <v>6.8650063723105004E-2</v>
      </c>
      <c r="AG617" s="17">
        <v>6.4451640370741595E-2</v>
      </c>
      <c r="AH617" s="17">
        <v>8.8732110580483203E-3</v>
      </c>
      <c r="AI617" s="17">
        <v>2.3772012867965701E-2</v>
      </c>
      <c r="AJ617" s="17">
        <v>0.33592415020190902</v>
      </c>
      <c r="AK617" s="17"/>
      <c r="AL617" s="17">
        <v>0.42403238564276102</v>
      </c>
      <c r="AM617" s="17">
        <v>1.2373617927927001E-2</v>
      </c>
      <c r="AN617" s="17">
        <v>4.2710028058178397E-2</v>
      </c>
      <c r="AO617" s="17">
        <v>2.98561167508293E-2</v>
      </c>
      <c r="AP617" s="17">
        <v>6.7583657193911795E-2</v>
      </c>
      <c r="AQ617" s="17"/>
      <c r="AR617" s="17">
        <v>0.10613223728834099</v>
      </c>
      <c r="AS617" s="17">
        <v>5.7008649365966203E-2</v>
      </c>
      <c r="AT617" s="17">
        <v>3.8766815888643801E-2</v>
      </c>
    </row>
    <row r="618" spans="2:46" x14ac:dyDescent="0.3">
      <c r="B618" t="s">
        <v>50</v>
      </c>
      <c r="C618" s="17">
        <v>5.5441234930031502E-2</v>
      </c>
      <c r="D618" s="17">
        <v>4.35989993780889E-2</v>
      </c>
      <c r="E618" s="17">
        <v>6.5307312048542204E-2</v>
      </c>
      <c r="F618" s="17"/>
      <c r="G618" s="17">
        <v>0.122662181973741</v>
      </c>
      <c r="H618" s="17">
        <v>7.9581349319876399E-2</v>
      </c>
      <c r="I618" s="17">
        <v>6.5229422821853705E-2</v>
      </c>
      <c r="J618" s="17">
        <v>2.50799864661292E-2</v>
      </c>
      <c r="K618" s="17">
        <v>4.1339410490534398E-2</v>
      </c>
      <c r="L618" s="17">
        <v>1.72217603090556E-2</v>
      </c>
      <c r="M618" s="17"/>
      <c r="N618" s="17">
        <v>6.2661872987798503E-2</v>
      </c>
      <c r="O618" s="17">
        <v>4.7176010751044099E-2</v>
      </c>
      <c r="P618" s="17">
        <v>4.1491942330748703E-2</v>
      </c>
      <c r="Q618" s="17">
        <v>6.9154585634940702E-2</v>
      </c>
      <c r="R618" s="17"/>
      <c r="S618" s="17">
        <v>3.4164176503052597E-2</v>
      </c>
      <c r="T618" s="17">
        <v>6.6902988135016897E-2</v>
      </c>
      <c r="U618" s="17">
        <v>4.0769531758250002E-2</v>
      </c>
      <c r="V618" s="17">
        <v>2.0728995063748701E-2</v>
      </c>
      <c r="W618" s="17">
        <v>5.7324106256316003E-2</v>
      </c>
      <c r="X618" s="17">
        <v>8.2188906408911494E-2</v>
      </c>
      <c r="Y618" s="17">
        <v>5.3816568116553103E-2</v>
      </c>
      <c r="Z618" s="17">
        <v>6.5801517942272694E-2</v>
      </c>
      <c r="AA618" s="17">
        <v>9.9964568867702497E-2</v>
      </c>
      <c r="AB618" s="17">
        <v>3.8433827018997897E-2</v>
      </c>
      <c r="AC618" s="17">
        <v>5.9694652800700299E-2</v>
      </c>
      <c r="AD618" s="17">
        <v>3.5251571301679399E-2</v>
      </c>
      <c r="AE618" s="17"/>
      <c r="AF618" s="17">
        <v>0.43054314723436199</v>
      </c>
      <c r="AG618" s="17">
        <v>5.3206992169744803E-2</v>
      </c>
      <c r="AH618" s="17">
        <v>9.5351491173701498E-3</v>
      </c>
      <c r="AI618" s="17">
        <v>1.57565592416728E-2</v>
      </c>
      <c r="AJ618" s="17">
        <v>2.3846891248790698E-2</v>
      </c>
      <c r="AK618" s="17"/>
      <c r="AL618" s="17">
        <v>2.07500818216508E-2</v>
      </c>
      <c r="AM618" s="17">
        <v>1.2386982425894E-2</v>
      </c>
      <c r="AN618" s="17">
        <v>1.63801067146125E-2</v>
      </c>
      <c r="AO618" s="17">
        <v>2.3102467934780001E-2</v>
      </c>
      <c r="AP618" s="17">
        <v>0.40669406587615797</v>
      </c>
      <c r="AQ618" s="17"/>
      <c r="AR618" s="17">
        <v>8.2906531804352396E-2</v>
      </c>
      <c r="AS618" s="17">
        <v>2.8189869729100599E-2</v>
      </c>
      <c r="AT618" s="17">
        <v>2.57746218869606E-2</v>
      </c>
    </row>
    <row r="619" spans="2:46" x14ac:dyDescent="0.3">
      <c r="B619" t="s">
        <v>79</v>
      </c>
      <c r="C619" s="17">
        <v>0.27649925843020401</v>
      </c>
      <c r="D619" s="17">
        <v>0.19864537938833801</v>
      </c>
      <c r="E619" s="17">
        <v>0.35348738044712202</v>
      </c>
      <c r="F619" s="17"/>
      <c r="G619" s="17">
        <v>0.24869405027358299</v>
      </c>
      <c r="H619" s="17">
        <v>0.15951059563605799</v>
      </c>
      <c r="I619" s="17">
        <v>0.32205439569942501</v>
      </c>
      <c r="J619" s="17">
        <v>0.34191347179508003</v>
      </c>
      <c r="K619" s="17">
        <v>0.280295030911898</v>
      </c>
      <c r="L619" s="17">
        <v>0.29727370665824898</v>
      </c>
      <c r="M619" s="17"/>
      <c r="N619" s="17">
        <v>0.181225597345119</v>
      </c>
      <c r="O619" s="17">
        <v>0.32117559244680999</v>
      </c>
      <c r="P619" s="17">
        <v>0.27263588817458601</v>
      </c>
      <c r="Q619" s="17">
        <v>0.33773195286172902</v>
      </c>
      <c r="R619" s="17"/>
      <c r="S619" s="17">
        <v>0.22245789549023101</v>
      </c>
      <c r="T619" s="17">
        <v>0.30902838985544301</v>
      </c>
      <c r="U619" s="17">
        <v>0.31214075531565499</v>
      </c>
      <c r="V619" s="17">
        <v>0.31046979526850998</v>
      </c>
      <c r="W619" s="17">
        <v>0.30686464215037101</v>
      </c>
      <c r="X619" s="17">
        <v>0.26196483300985401</v>
      </c>
      <c r="Y619" s="17">
        <v>0.244657843479756</v>
      </c>
      <c r="Z619" s="17">
        <v>0.26381292487124702</v>
      </c>
      <c r="AA619" s="17">
        <v>0.22093325518595799</v>
      </c>
      <c r="AB619" s="17">
        <v>0.322816488746066</v>
      </c>
      <c r="AC619" s="17">
        <v>0.28029996414127301</v>
      </c>
      <c r="AD619" s="17">
        <v>0.32424311373491399</v>
      </c>
      <c r="AE619" s="17"/>
      <c r="AF619" s="17">
        <v>0.27717962372862998</v>
      </c>
      <c r="AG619" s="17">
        <v>0.20656577961269801</v>
      </c>
      <c r="AH619" s="17">
        <v>0.13610460484860101</v>
      </c>
      <c r="AI619" s="17">
        <v>0.19797041518858899</v>
      </c>
      <c r="AJ619" s="17">
        <v>0.27491979179124398</v>
      </c>
      <c r="AK619" s="17"/>
      <c r="AL619" s="17">
        <v>0.26340164266004701</v>
      </c>
      <c r="AM619" s="17">
        <v>0.175915889354755</v>
      </c>
      <c r="AN619" s="17">
        <v>0.113950237723016</v>
      </c>
      <c r="AO619" s="17">
        <v>0.15849740200088</v>
      </c>
      <c r="AP619" s="17">
        <v>0.26349685743119999</v>
      </c>
      <c r="AQ619" s="17"/>
      <c r="AR619" s="17">
        <v>0.31445431431798798</v>
      </c>
      <c r="AS619" s="17">
        <v>0.22593523916327801</v>
      </c>
      <c r="AT619" s="17">
        <v>0.13670705898871999</v>
      </c>
    </row>
    <row r="620" spans="2:46" x14ac:dyDescent="0.3">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c r="AK620" s="17"/>
      <c r="AL620" s="17"/>
      <c r="AM620" s="17"/>
      <c r="AN620" s="17"/>
      <c r="AO620" s="17"/>
      <c r="AP620" s="17"/>
      <c r="AQ620" s="17"/>
      <c r="AR620" s="17"/>
      <c r="AS620" s="17"/>
      <c r="AT620" s="17"/>
    </row>
    <row r="621" spans="2:46" x14ac:dyDescent="0.3">
      <c r="B621" s="6" t="s">
        <v>304</v>
      </c>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c r="AR621" s="17"/>
      <c r="AS621" s="17"/>
      <c r="AT621" s="17"/>
    </row>
    <row r="622" spans="2:46" x14ac:dyDescent="0.3">
      <c r="B622" s="24" t="s">
        <v>65</v>
      </c>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row>
    <row r="623" spans="2:46" x14ac:dyDescent="0.3">
      <c r="B623" t="s">
        <v>49</v>
      </c>
      <c r="C623" s="17">
        <v>0.232188937718074</v>
      </c>
      <c r="D623" s="17">
        <v>0.261600734478729</v>
      </c>
      <c r="E623" s="17">
        <v>0.20310498714594299</v>
      </c>
      <c r="F623" s="17"/>
      <c r="G623" s="17">
        <v>0.18021821645376701</v>
      </c>
      <c r="H623" s="17">
        <v>0.21614763763566999</v>
      </c>
      <c r="I623" s="17">
        <v>0.15885891896927201</v>
      </c>
      <c r="J623" s="17">
        <v>0.19840845580576799</v>
      </c>
      <c r="K623" s="17">
        <v>0.27619098007306597</v>
      </c>
      <c r="L623" s="17">
        <v>0.33750865473986702</v>
      </c>
      <c r="M623" s="17"/>
      <c r="N623" s="17">
        <v>0.26919013902590699</v>
      </c>
      <c r="O623" s="17">
        <v>0.27175973751266902</v>
      </c>
      <c r="P623" s="17">
        <v>0.20756160705579599</v>
      </c>
      <c r="Q623" s="17">
        <v>0.17377136875063301</v>
      </c>
      <c r="R623" s="17"/>
      <c r="S623" s="17">
        <v>0.269911831663386</v>
      </c>
      <c r="T623" s="17">
        <v>0.22643989923799099</v>
      </c>
      <c r="U623" s="17">
        <v>0.283368881472922</v>
      </c>
      <c r="V623" s="17">
        <v>0.213466085069626</v>
      </c>
      <c r="W623" s="17">
        <v>0.192782085104095</v>
      </c>
      <c r="X623" s="17">
        <v>0.223801418290519</v>
      </c>
      <c r="Y623" s="17">
        <v>0.27972274399403702</v>
      </c>
      <c r="Z623" s="17">
        <v>0.230981937283984</v>
      </c>
      <c r="AA623" s="17">
        <v>0.16760714794244</v>
      </c>
      <c r="AB623" s="17">
        <v>0.25553629493607599</v>
      </c>
      <c r="AC623" s="17">
        <v>0.19673226366357699</v>
      </c>
      <c r="AD623" s="17">
        <v>0.21816802870084401</v>
      </c>
      <c r="AE623" s="17"/>
      <c r="AF623" s="17">
        <v>0.115141521616749</v>
      </c>
      <c r="AG623" s="17">
        <v>0.15126409875261401</v>
      </c>
      <c r="AH623" s="17">
        <v>0.106250766307473</v>
      </c>
      <c r="AI623" s="17">
        <v>0.62652417228761703</v>
      </c>
      <c r="AJ623" s="17">
        <v>0.24406754540512501</v>
      </c>
      <c r="AK623" s="17"/>
      <c r="AL623" s="17">
        <v>0.146907273027364</v>
      </c>
      <c r="AM623" s="17">
        <v>0.147106116023874</v>
      </c>
      <c r="AN623" s="17">
        <v>0.131527425218013</v>
      </c>
      <c r="AO623" s="17">
        <v>0.77558306781111397</v>
      </c>
      <c r="AP623" s="17">
        <v>0.100627600378179</v>
      </c>
      <c r="AQ623" s="17"/>
      <c r="AR623" s="17">
        <v>9.1579154427244902E-2</v>
      </c>
      <c r="AS623" s="17">
        <v>0.218035515873267</v>
      </c>
      <c r="AT623" s="17">
        <v>0.70855687992748995</v>
      </c>
    </row>
    <row r="624" spans="2:46" x14ac:dyDescent="0.3">
      <c r="B624" t="s">
        <v>48</v>
      </c>
      <c r="C624" s="17">
        <v>0.17673274976551701</v>
      </c>
      <c r="D624" s="17">
        <v>0.198744756293984</v>
      </c>
      <c r="E624" s="17">
        <v>0.155719588391416</v>
      </c>
      <c r="F624" s="17"/>
      <c r="G624" s="17">
        <v>0.192825978307403</v>
      </c>
      <c r="H624" s="17">
        <v>0.293616582407701</v>
      </c>
      <c r="I624" s="17">
        <v>0.22352102686106801</v>
      </c>
      <c r="J624" s="17">
        <v>0.14820975881578699</v>
      </c>
      <c r="K624" s="17">
        <v>0.113920516427801</v>
      </c>
      <c r="L624" s="17">
        <v>9.8244325729440599E-2</v>
      </c>
      <c r="M624" s="17"/>
      <c r="N624" s="17">
        <v>0.26234520008709</v>
      </c>
      <c r="O624" s="17">
        <v>0.16014443816401799</v>
      </c>
      <c r="P624" s="17">
        <v>0.12995823087949401</v>
      </c>
      <c r="Q624" s="17">
        <v>0.14488839527894201</v>
      </c>
      <c r="R624" s="17"/>
      <c r="S624" s="17">
        <v>0.24970805709045299</v>
      </c>
      <c r="T624" s="17">
        <v>0.13295187900602601</v>
      </c>
      <c r="U624" s="17">
        <v>8.9056305884449197E-2</v>
      </c>
      <c r="V624" s="17">
        <v>0.148166245795992</v>
      </c>
      <c r="W624" s="17">
        <v>0.15843731350679199</v>
      </c>
      <c r="X624" s="17">
        <v>0.15552380622835801</v>
      </c>
      <c r="Y624" s="17">
        <v>0.18896574121450699</v>
      </c>
      <c r="Z624" s="17">
        <v>0.19634502115167099</v>
      </c>
      <c r="AA624" s="17">
        <v>0.210490892968933</v>
      </c>
      <c r="AB624" s="17">
        <v>0.18193983059508001</v>
      </c>
      <c r="AC624" s="17">
        <v>0.234260645539766</v>
      </c>
      <c r="AD624" s="17">
        <v>0.156774609073809</v>
      </c>
      <c r="AE624" s="17"/>
      <c r="AF624" s="17">
        <v>3.4810490351670401E-2</v>
      </c>
      <c r="AG624" s="17">
        <v>0.39944844087076098</v>
      </c>
      <c r="AH624" s="17">
        <v>2.6750503585042901E-2</v>
      </c>
      <c r="AI624" s="17">
        <v>3.7667307535962202E-2</v>
      </c>
      <c r="AJ624" s="17">
        <v>9.06830805389955E-2</v>
      </c>
      <c r="AK624" s="17"/>
      <c r="AL624" s="17">
        <v>7.7745686306968001E-2</v>
      </c>
      <c r="AM624" s="17">
        <v>2.7844863201734699E-2</v>
      </c>
      <c r="AN624" s="17">
        <v>0.63115748531760396</v>
      </c>
      <c r="AO624" s="17">
        <v>3.8222484430159097E-2</v>
      </c>
      <c r="AP624" s="17">
        <v>6.9017144092571495E-2</v>
      </c>
      <c r="AQ624" s="17"/>
      <c r="AR624" s="17">
        <v>0.25360143061909102</v>
      </c>
      <c r="AS624" s="17">
        <v>0.13505725627283899</v>
      </c>
      <c r="AT624" s="17">
        <v>5.7075786608091102E-2</v>
      </c>
    </row>
    <row r="625" spans="2:46" x14ac:dyDescent="0.3">
      <c r="B625" t="s">
        <v>45</v>
      </c>
      <c r="C625" s="17">
        <v>0.18306693105410299</v>
      </c>
      <c r="D625" s="17">
        <v>0.20944368683557801</v>
      </c>
      <c r="E625" s="17">
        <v>0.156728033018454</v>
      </c>
      <c r="F625" s="17"/>
      <c r="G625" s="17">
        <v>0.16624960775711101</v>
      </c>
      <c r="H625" s="17">
        <v>0.13716874380736399</v>
      </c>
      <c r="I625" s="17">
        <v>0.179061804123021</v>
      </c>
      <c r="J625" s="17">
        <v>0.20008332268794601</v>
      </c>
      <c r="K625" s="17">
        <v>0.21929773124801499</v>
      </c>
      <c r="L625" s="17">
        <v>0.196663942017687</v>
      </c>
      <c r="M625" s="17"/>
      <c r="N625" s="17">
        <v>0.143789045381188</v>
      </c>
      <c r="O625" s="17">
        <v>0.15180290239076699</v>
      </c>
      <c r="P625" s="17">
        <v>0.26350812573547</v>
      </c>
      <c r="Q625" s="17">
        <v>0.18553836974259999</v>
      </c>
      <c r="R625" s="17"/>
      <c r="S625" s="17">
        <v>0.13428379427256201</v>
      </c>
      <c r="T625" s="17">
        <v>0.18679899569715</v>
      </c>
      <c r="U625" s="17">
        <v>0.186582792659024</v>
      </c>
      <c r="V625" s="17">
        <v>0.21254022738724099</v>
      </c>
      <c r="W625" s="17">
        <v>0.232980491709572</v>
      </c>
      <c r="X625" s="17">
        <v>0.189738334062305</v>
      </c>
      <c r="Y625" s="17">
        <v>0.196037538195414</v>
      </c>
      <c r="Z625" s="17">
        <v>0.210863119286162</v>
      </c>
      <c r="AA625" s="17">
        <v>0.198852066618634</v>
      </c>
      <c r="AB625" s="17">
        <v>0.14898475733244701</v>
      </c>
      <c r="AC625" s="17">
        <v>0.15788326433035299</v>
      </c>
      <c r="AD625" s="17">
        <v>0.17552214969135299</v>
      </c>
      <c r="AE625" s="17"/>
      <c r="AF625" s="17">
        <v>9.1926284210544301E-2</v>
      </c>
      <c r="AG625" s="17">
        <v>8.6504914504423505E-2</v>
      </c>
      <c r="AH625" s="17">
        <v>0.68474972217608199</v>
      </c>
      <c r="AI625" s="17">
        <v>0.16872126290311601</v>
      </c>
      <c r="AJ625" s="17">
        <v>5.3215242211617199E-2</v>
      </c>
      <c r="AK625" s="17"/>
      <c r="AL625" s="17">
        <v>3.2380762090788703E-2</v>
      </c>
      <c r="AM625" s="17">
        <v>0.59612241869619298</v>
      </c>
      <c r="AN625" s="17">
        <v>3.8699725258543802E-2</v>
      </c>
      <c r="AO625" s="17">
        <v>3.6988950153400299E-2</v>
      </c>
      <c r="AP625" s="17">
        <v>9.3123218607484501E-2</v>
      </c>
      <c r="AQ625" s="17"/>
      <c r="AR625" s="17">
        <v>0.12863294643904299</v>
      </c>
      <c r="AS625" s="17">
        <v>0.330842535455107</v>
      </c>
      <c r="AT625" s="17">
        <v>8.8216630897647696E-2</v>
      </c>
    </row>
    <row r="626" spans="2:46" x14ac:dyDescent="0.3">
      <c r="B626" t="s">
        <v>47</v>
      </c>
      <c r="C626" s="17">
        <v>6.9538407128157398E-2</v>
      </c>
      <c r="D626" s="17">
        <v>7.2210739377171096E-2</v>
      </c>
      <c r="E626" s="17">
        <v>6.6240593057535005E-2</v>
      </c>
      <c r="F626" s="17"/>
      <c r="G626" s="17">
        <v>6.2251943536537999E-2</v>
      </c>
      <c r="H626" s="17">
        <v>7.9151667149517504E-2</v>
      </c>
      <c r="I626" s="17">
        <v>7.3957591092396094E-2</v>
      </c>
      <c r="J626" s="17">
        <v>7.2438326245891999E-2</v>
      </c>
      <c r="K626" s="17">
        <v>7.2391212208053501E-2</v>
      </c>
      <c r="L626" s="17">
        <v>5.8697422666894303E-2</v>
      </c>
      <c r="M626" s="17"/>
      <c r="N626" s="17">
        <v>7.7531367284741803E-2</v>
      </c>
      <c r="O626" s="17">
        <v>6.8109098949821895E-2</v>
      </c>
      <c r="P626" s="17">
        <v>7.6932917531995895E-2</v>
      </c>
      <c r="Q626" s="17">
        <v>5.4382010070531298E-2</v>
      </c>
      <c r="R626" s="17"/>
      <c r="S626" s="17">
        <v>8.2278753457491097E-2</v>
      </c>
      <c r="T626" s="17">
        <v>7.4131811763011299E-2</v>
      </c>
      <c r="U626" s="17">
        <v>7.5871183127448796E-2</v>
      </c>
      <c r="V626" s="17">
        <v>0.11084410496356201</v>
      </c>
      <c r="W626" s="17">
        <v>4.5337802782795103E-2</v>
      </c>
      <c r="X626" s="17">
        <v>5.9290198995067801E-2</v>
      </c>
      <c r="Y626" s="17">
        <v>4.4302327897395598E-2</v>
      </c>
      <c r="Z626" s="17">
        <v>6.8553700264680995E-2</v>
      </c>
      <c r="AA626" s="17">
        <v>6.6070102573726905E-2</v>
      </c>
      <c r="AB626" s="17">
        <v>3.7670392563777098E-2</v>
      </c>
      <c r="AC626" s="17">
        <v>8.6913391379211197E-2</v>
      </c>
      <c r="AD626" s="17">
        <v>8.4550496453923096E-2</v>
      </c>
      <c r="AE626" s="17"/>
      <c r="AF626" s="17">
        <v>6.76893165185493E-2</v>
      </c>
      <c r="AG626" s="17">
        <v>6.7256874909414094E-2</v>
      </c>
      <c r="AH626" s="17">
        <v>1.1355353832390501E-2</v>
      </c>
      <c r="AI626" s="17">
        <v>2.0266818296164099E-2</v>
      </c>
      <c r="AJ626" s="17">
        <v>0.29306991194264198</v>
      </c>
      <c r="AK626" s="17"/>
      <c r="AL626" s="17">
        <v>0.40633001179834299</v>
      </c>
      <c r="AM626" s="17">
        <v>1.7009075768972901E-2</v>
      </c>
      <c r="AN626" s="17">
        <v>4.5132718140476202E-2</v>
      </c>
      <c r="AO626" s="17">
        <v>2.2742325610799599E-2</v>
      </c>
      <c r="AP626" s="17">
        <v>6.8940638440395205E-2</v>
      </c>
      <c r="AQ626" s="17"/>
      <c r="AR626" s="17">
        <v>9.1259856810631201E-2</v>
      </c>
      <c r="AS626" s="17">
        <v>6.5398009222758097E-2</v>
      </c>
      <c r="AT626" s="17">
        <v>3.34397022530225E-2</v>
      </c>
    </row>
    <row r="627" spans="2:46" x14ac:dyDescent="0.3">
      <c r="B627" t="s">
        <v>50</v>
      </c>
      <c r="C627" s="17">
        <v>4.8719485071768397E-2</v>
      </c>
      <c r="D627" s="17">
        <v>4.9366179392631798E-2</v>
      </c>
      <c r="E627" s="17">
        <v>4.8230897272565201E-2</v>
      </c>
      <c r="F627" s="17"/>
      <c r="G627" s="17">
        <v>0.11922695226402499</v>
      </c>
      <c r="H627" s="17">
        <v>7.8231219909275604E-2</v>
      </c>
      <c r="I627" s="17">
        <v>4.8356455212165E-2</v>
      </c>
      <c r="J627" s="17">
        <v>2.4105525097584998E-2</v>
      </c>
      <c r="K627" s="17">
        <v>2.2423444133632599E-2</v>
      </c>
      <c r="L627" s="17">
        <v>1.5745139216161101E-2</v>
      </c>
      <c r="M627" s="17"/>
      <c r="N627" s="17">
        <v>5.3148833871301898E-2</v>
      </c>
      <c r="O627" s="17">
        <v>3.5227586143817297E-2</v>
      </c>
      <c r="P627" s="17">
        <v>4.5555828836275299E-2</v>
      </c>
      <c r="Q627" s="17">
        <v>6.1310104496465803E-2</v>
      </c>
      <c r="R627" s="17"/>
      <c r="S627" s="17">
        <v>3.3773914387374003E-2</v>
      </c>
      <c r="T627" s="17">
        <v>3.1298992210522403E-2</v>
      </c>
      <c r="U627" s="17">
        <v>3.5165301320981598E-2</v>
      </c>
      <c r="V627" s="17">
        <v>2.6271251525466801E-2</v>
      </c>
      <c r="W627" s="17">
        <v>5.0285530172026E-2</v>
      </c>
      <c r="X627" s="17">
        <v>9.8156296505084298E-2</v>
      </c>
      <c r="Y627" s="17">
        <v>5.5951609046371198E-2</v>
      </c>
      <c r="Z627" s="17">
        <v>7.0223272644380705E-2</v>
      </c>
      <c r="AA627" s="17">
        <v>8.0888373894473203E-2</v>
      </c>
      <c r="AB627" s="17">
        <v>3.0364571474312201E-2</v>
      </c>
      <c r="AC627" s="17">
        <v>4.8571880148792497E-2</v>
      </c>
      <c r="AD627" s="17">
        <v>3.5050878818071902E-2</v>
      </c>
      <c r="AE627" s="17"/>
      <c r="AF627" s="17">
        <v>0.40099247631934198</v>
      </c>
      <c r="AG627" s="17">
        <v>4.8805701060831201E-2</v>
      </c>
      <c r="AH627" s="17">
        <v>1.4091937998301799E-2</v>
      </c>
      <c r="AI627" s="17">
        <v>9.5575403997458907E-3</v>
      </c>
      <c r="AJ627" s="17">
        <v>1.21953420147017E-2</v>
      </c>
      <c r="AK627" s="17"/>
      <c r="AL627" s="17">
        <v>2.7645596053757899E-2</v>
      </c>
      <c r="AM627" s="17">
        <v>1.8715736519698701E-2</v>
      </c>
      <c r="AN627" s="17">
        <v>1.7442353389754701E-2</v>
      </c>
      <c r="AO627" s="17">
        <v>2.1393211554284901E-2</v>
      </c>
      <c r="AP627" s="17">
        <v>0.36488761655394297</v>
      </c>
      <c r="AQ627" s="17"/>
      <c r="AR627" s="17">
        <v>6.4997855817807093E-2</v>
      </c>
      <c r="AS627" s="17">
        <v>3.5398663634521502E-2</v>
      </c>
      <c r="AT627" s="17">
        <v>1.92852707420102E-2</v>
      </c>
    </row>
    <row r="628" spans="2:46" x14ac:dyDescent="0.3">
      <c r="B628" t="s">
        <v>79</v>
      </c>
      <c r="C628" s="17">
        <v>0.28975348926237998</v>
      </c>
      <c r="D628" s="17">
        <v>0.20863390362190501</v>
      </c>
      <c r="E628" s="17">
        <v>0.36997590111408701</v>
      </c>
      <c r="F628" s="17"/>
      <c r="G628" s="17">
        <v>0.279227301681155</v>
      </c>
      <c r="H628" s="17">
        <v>0.19568414909047199</v>
      </c>
      <c r="I628" s="17">
        <v>0.31624420374207701</v>
      </c>
      <c r="J628" s="17">
        <v>0.35675461134702202</v>
      </c>
      <c r="K628" s="17">
        <v>0.29577611590943198</v>
      </c>
      <c r="L628" s="17">
        <v>0.29314051562995003</v>
      </c>
      <c r="M628" s="17"/>
      <c r="N628" s="17">
        <v>0.19399541434977199</v>
      </c>
      <c r="O628" s="17">
        <v>0.312956236838907</v>
      </c>
      <c r="P628" s="17">
        <v>0.27648328996096899</v>
      </c>
      <c r="Q628" s="17">
        <v>0.380109751660828</v>
      </c>
      <c r="R628" s="17"/>
      <c r="S628" s="17">
        <v>0.23004364912873401</v>
      </c>
      <c r="T628" s="17">
        <v>0.34837842208529901</v>
      </c>
      <c r="U628" s="17">
        <v>0.32995553553517398</v>
      </c>
      <c r="V628" s="17">
        <v>0.28871208525811198</v>
      </c>
      <c r="W628" s="17">
        <v>0.320176776724719</v>
      </c>
      <c r="X628" s="17">
        <v>0.27348994591866599</v>
      </c>
      <c r="Y628" s="17">
        <v>0.235020039652275</v>
      </c>
      <c r="Z628" s="17">
        <v>0.22303294936912199</v>
      </c>
      <c r="AA628" s="17">
        <v>0.27609141600179299</v>
      </c>
      <c r="AB628" s="17">
        <v>0.34550415309830801</v>
      </c>
      <c r="AC628" s="17">
        <v>0.27563855493829997</v>
      </c>
      <c r="AD628" s="17">
        <v>0.32993383726199899</v>
      </c>
      <c r="AE628" s="17"/>
      <c r="AF628" s="17">
        <v>0.28943991098314598</v>
      </c>
      <c r="AG628" s="17">
        <v>0.24671996990195599</v>
      </c>
      <c r="AH628" s="17">
        <v>0.156801716100709</v>
      </c>
      <c r="AI628" s="17">
        <v>0.13726289857739499</v>
      </c>
      <c r="AJ628" s="17">
        <v>0.30676887788691898</v>
      </c>
      <c r="AK628" s="17"/>
      <c r="AL628" s="17">
        <v>0.30899067072277803</v>
      </c>
      <c r="AM628" s="17">
        <v>0.19320178978952601</v>
      </c>
      <c r="AN628" s="17">
        <v>0.13604029267560899</v>
      </c>
      <c r="AO628" s="17">
        <v>0.105069960440242</v>
      </c>
      <c r="AP628" s="17">
        <v>0.30340378192742701</v>
      </c>
      <c r="AQ628" s="17"/>
      <c r="AR628" s="17">
        <v>0.36992875588618301</v>
      </c>
      <c r="AS628" s="17">
        <v>0.21526801954150701</v>
      </c>
      <c r="AT628" s="17">
        <v>9.34257295717391E-2</v>
      </c>
    </row>
    <row r="629" spans="2:46" x14ac:dyDescent="0.3">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c r="AK629" s="17"/>
      <c r="AL629" s="17"/>
      <c r="AM629" s="17"/>
      <c r="AN629" s="17"/>
      <c r="AO629" s="17"/>
      <c r="AP629" s="17"/>
      <c r="AQ629" s="17"/>
      <c r="AR629" s="17"/>
      <c r="AS629" s="17"/>
      <c r="AT629" s="17"/>
    </row>
    <row r="630" spans="2:46" x14ac:dyDescent="0.3">
      <c r="B630" s="6" t="s">
        <v>305</v>
      </c>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row>
    <row r="631" spans="2:46" x14ac:dyDescent="0.3">
      <c r="B631" s="24" t="s">
        <v>65</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row>
    <row r="632" spans="2:46" x14ac:dyDescent="0.3">
      <c r="B632" t="s">
        <v>49</v>
      </c>
      <c r="C632" s="17">
        <v>0.109158089240688</v>
      </c>
      <c r="D632" s="17">
        <v>0.123198675857232</v>
      </c>
      <c r="E632" s="17">
        <v>9.5744057597810697E-2</v>
      </c>
      <c r="F632" s="17"/>
      <c r="G632" s="17">
        <v>7.3878099271693198E-2</v>
      </c>
      <c r="H632" s="17">
        <v>0.151278035777308</v>
      </c>
      <c r="I632" s="17">
        <v>9.4358660628455396E-2</v>
      </c>
      <c r="J632" s="17">
        <v>7.8339748325794503E-2</v>
      </c>
      <c r="K632" s="17">
        <v>0.110026705290566</v>
      </c>
      <c r="L632" s="17">
        <v>0.13494191816242801</v>
      </c>
      <c r="M632" s="17"/>
      <c r="N632" s="17">
        <v>0.131564517995722</v>
      </c>
      <c r="O632" s="17">
        <v>0.11803128801011301</v>
      </c>
      <c r="P632" s="17">
        <v>0.105539184407235</v>
      </c>
      <c r="Q632" s="17">
        <v>8.0285720817687103E-2</v>
      </c>
      <c r="R632" s="17"/>
      <c r="S632" s="17">
        <v>0.14394127258908301</v>
      </c>
      <c r="T632" s="17">
        <v>8.4525954780176799E-2</v>
      </c>
      <c r="U632" s="17">
        <v>0.15001752225520401</v>
      </c>
      <c r="V632" s="17">
        <v>0.12716832495460301</v>
      </c>
      <c r="W632" s="17">
        <v>0.13085440688554101</v>
      </c>
      <c r="X632" s="17">
        <v>9.3715996076385394E-2</v>
      </c>
      <c r="Y632" s="17">
        <v>9.3474706539803304E-2</v>
      </c>
      <c r="Z632" s="17">
        <v>8.6841980770338306E-2</v>
      </c>
      <c r="AA632" s="17">
        <v>8.3152990719946196E-2</v>
      </c>
      <c r="AB632" s="17">
        <v>0.10223345595025</v>
      </c>
      <c r="AC632" s="17">
        <v>9.5547718997920902E-2</v>
      </c>
      <c r="AD632" s="17">
        <v>9.5885434353251905E-2</v>
      </c>
      <c r="AE632" s="17"/>
      <c r="AF632" s="17">
        <v>2.0518243801450502E-2</v>
      </c>
      <c r="AG632" s="17">
        <v>4.8933562239943502E-2</v>
      </c>
      <c r="AH632" s="17">
        <v>4.5141188265810497E-2</v>
      </c>
      <c r="AI632" s="17">
        <v>0.36775478413082102</v>
      </c>
      <c r="AJ632" s="17">
        <v>9.6493876602113199E-2</v>
      </c>
      <c r="AK632" s="17"/>
      <c r="AL632" s="17">
        <v>4.43257965050671E-2</v>
      </c>
      <c r="AM632" s="17">
        <v>5.7910098716809598E-2</v>
      </c>
      <c r="AN632" s="17">
        <v>6.3364280434805006E-2</v>
      </c>
      <c r="AO632" s="17">
        <v>0.46368472094193097</v>
      </c>
      <c r="AP632" s="17">
        <v>2.0561835717820501E-2</v>
      </c>
      <c r="AQ632" s="17"/>
      <c r="AR632" s="17">
        <v>2.09827320310845E-2</v>
      </c>
      <c r="AS632" s="17">
        <v>7.8047548534064107E-2</v>
      </c>
      <c r="AT632" s="17">
        <v>0.42605778399622402</v>
      </c>
    </row>
    <row r="633" spans="2:46" x14ac:dyDescent="0.3">
      <c r="B633" t="s">
        <v>48</v>
      </c>
      <c r="C633" s="17">
        <v>0.139501096407182</v>
      </c>
      <c r="D633" s="17">
        <v>0.178107586200835</v>
      </c>
      <c r="E633" s="17">
        <v>0.102142191124534</v>
      </c>
      <c r="F633" s="17"/>
      <c r="G633" s="17">
        <v>0.155719441170933</v>
      </c>
      <c r="H633" s="17">
        <v>0.25990099453433702</v>
      </c>
      <c r="I633" s="17">
        <v>0.13851843206269801</v>
      </c>
      <c r="J633" s="17">
        <v>0.11793036221737201</v>
      </c>
      <c r="K633" s="17">
        <v>0.10904276957637001</v>
      </c>
      <c r="L633" s="17">
        <v>6.9616405572451995E-2</v>
      </c>
      <c r="M633" s="17"/>
      <c r="N633" s="17">
        <v>0.20187875548768999</v>
      </c>
      <c r="O633" s="17">
        <v>0.12755724570825699</v>
      </c>
      <c r="P633" s="17">
        <v>0.10156227083876899</v>
      </c>
      <c r="Q633" s="17">
        <v>0.11966934602012599</v>
      </c>
      <c r="R633" s="17"/>
      <c r="S633" s="17">
        <v>0.241939802428386</v>
      </c>
      <c r="T633" s="17">
        <v>0.111858731465273</v>
      </c>
      <c r="U633" s="17">
        <v>7.3959057957398502E-2</v>
      </c>
      <c r="V633" s="17">
        <v>5.7969482235066198E-2</v>
      </c>
      <c r="W633" s="17">
        <v>0.102896917722862</v>
      </c>
      <c r="X633" s="17">
        <v>0.182814268931004</v>
      </c>
      <c r="Y633" s="17">
        <v>0.161113458150174</v>
      </c>
      <c r="Z633" s="17">
        <v>0.17494219735130401</v>
      </c>
      <c r="AA633" s="17">
        <v>0.15582216169209401</v>
      </c>
      <c r="AB633" s="17">
        <v>0.105655039445118</v>
      </c>
      <c r="AC633" s="17">
        <v>0.141408749470043</v>
      </c>
      <c r="AD633" s="17">
        <v>8.9038927714072305E-2</v>
      </c>
      <c r="AE633" s="17"/>
      <c r="AF633" s="17">
        <v>2.65333992076951E-2</v>
      </c>
      <c r="AG633" s="17">
        <v>0.33417285241953898</v>
      </c>
      <c r="AH633" s="17">
        <v>3.7420492907299402E-2</v>
      </c>
      <c r="AI633" s="17">
        <v>3.1168675678517398E-2</v>
      </c>
      <c r="AJ633" s="17">
        <v>6.1168693531575502E-2</v>
      </c>
      <c r="AK633" s="17"/>
      <c r="AL633" s="17">
        <v>2.8421672847773399E-2</v>
      </c>
      <c r="AM633" s="17">
        <v>2.9573636633369E-2</v>
      </c>
      <c r="AN633" s="17">
        <v>0.52304885102679399</v>
      </c>
      <c r="AO633" s="17">
        <v>3.3278359249947403E-2</v>
      </c>
      <c r="AP633" s="17">
        <v>4.0749919576242799E-2</v>
      </c>
      <c r="AQ633" s="17"/>
      <c r="AR633" s="17">
        <v>0.18495138541162301</v>
      </c>
      <c r="AS633" s="17">
        <v>0.131372244536129</v>
      </c>
      <c r="AT633" s="17">
        <v>3.7389621249567899E-2</v>
      </c>
    </row>
    <row r="634" spans="2:46" x14ac:dyDescent="0.3">
      <c r="B634" t="s">
        <v>45</v>
      </c>
      <c r="C634" s="17">
        <v>0.119704774432392</v>
      </c>
      <c r="D634" s="17">
        <v>0.14090325184859701</v>
      </c>
      <c r="E634" s="17">
        <v>9.9318849635461601E-2</v>
      </c>
      <c r="F634" s="17"/>
      <c r="G634" s="17">
        <v>0.115915248017973</v>
      </c>
      <c r="H634" s="17">
        <v>0.12612645457954699</v>
      </c>
      <c r="I634" s="17">
        <v>0.128886589466021</v>
      </c>
      <c r="J634" s="17">
        <v>0.11631569092397299</v>
      </c>
      <c r="K634" s="17">
        <v>0.13717144078803301</v>
      </c>
      <c r="L634" s="17">
        <v>0.10053511601819499</v>
      </c>
      <c r="M634" s="17"/>
      <c r="N634" s="17">
        <v>9.4004240783308504E-2</v>
      </c>
      <c r="O634" s="17">
        <v>8.9590753646102E-2</v>
      </c>
      <c r="P634" s="17">
        <v>0.184132447988575</v>
      </c>
      <c r="Q634" s="17">
        <v>0.121814668957982</v>
      </c>
      <c r="R634" s="17"/>
      <c r="S634" s="17">
        <v>0.11934902260237901</v>
      </c>
      <c r="T634" s="17">
        <v>9.9036545919381394E-2</v>
      </c>
      <c r="U634" s="17">
        <v>0.13889939089622699</v>
      </c>
      <c r="V634" s="17">
        <v>0.11752764404813799</v>
      </c>
      <c r="W634" s="17">
        <v>0.128996403005916</v>
      </c>
      <c r="X634" s="17">
        <v>0.132955003416795</v>
      </c>
      <c r="Y634" s="17">
        <v>0.116012165456195</v>
      </c>
      <c r="Z634" s="17">
        <v>0.141078070133689</v>
      </c>
      <c r="AA634" s="17">
        <v>0.13192665448363999</v>
      </c>
      <c r="AB634" s="17">
        <v>8.5027950768147204E-2</v>
      </c>
      <c r="AC634" s="17">
        <v>0.13076090984449201</v>
      </c>
      <c r="AD634" s="17">
        <v>0.12691629692503201</v>
      </c>
      <c r="AE634" s="17"/>
      <c r="AF634" s="17">
        <v>3.0593604431532299E-2</v>
      </c>
      <c r="AG634" s="17">
        <v>6.5571728713330696E-2</v>
      </c>
      <c r="AH634" s="17">
        <v>0.45133208555131299</v>
      </c>
      <c r="AI634" s="17">
        <v>0.108921202003879</v>
      </c>
      <c r="AJ634" s="17">
        <v>2.6538606736476199E-2</v>
      </c>
      <c r="AK634" s="17"/>
      <c r="AL634" s="17">
        <v>2.2959169788611799E-2</v>
      </c>
      <c r="AM634" s="17">
        <v>0.388298265410634</v>
      </c>
      <c r="AN634" s="17">
        <v>3.18305776464054E-2</v>
      </c>
      <c r="AO634" s="17">
        <v>4.8531871526334397E-2</v>
      </c>
      <c r="AP634" s="17">
        <v>3.1919298696913997E-2</v>
      </c>
      <c r="AQ634" s="17"/>
      <c r="AR634" s="17">
        <v>9.2781969756478094E-2</v>
      </c>
      <c r="AS634" s="17">
        <v>0.201241424497901</v>
      </c>
      <c r="AT634" s="17">
        <v>8.3151739435094796E-2</v>
      </c>
    </row>
    <row r="635" spans="2:46" x14ac:dyDescent="0.3">
      <c r="B635" t="s">
        <v>47</v>
      </c>
      <c r="C635" s="17">
        <v>5.4085229036131201E-2</v>
      </c>
      <c r="D635" s="17">
        <v>6.0157169663952098E-2</v>
      </c>
      <c r="E635" s="17">
        <v>4.8304595744036297E-2</v>
      </c>
      <c r="F635" s="17"/>
      <c r="G635" s="17">
        <v>5.8483951218100197E-2</v>
      </c>
      <c r="H635" s="17">
        <v>4.2636865679822701E-2</v>
      </c>
      <c r="I635" s="17">
        <v>5.8502950351252699E-2</v>
      </c>
      <c r="J635" s="17">
        <v>6.6365397624140399E-2</v>
      </c>
      <c r="K635" s="17">
        <v>4.6646692993348803E-2</v>
      </c>
      <c r="L635" s="17">
        <v>5.1880508640161298E-2</v>
      </c>
      <c r="M635" s="17"/>
      <c r="N635" s="17">
        <v>6.2383833779079502E-2</v>
      </c>
      <c r="O635" s="17">
        <v>5.36132768746031E-2</v>
      </c>
      <c r="P635" s="17">
        <v>4.2670520104522401E-2</v>
      </c>
      <c r="Q635" s="17">
        <v>5.6305826492859201E-2</v>
      </c>
      <c r="R635" s="17"/>
      <c r="S635" s="17">
        <v>5.0952230751714497E-2</v>
      </c>
      <c r="T635" s="17">
        <v>4.0104141087038803E-2</v>
      </c>
      <c r="U635" s="17">
        <v>7.6661879042334694E-2</v>
      </c>
      <c r="V635" s="17">
        <v>7.6042953541735694E-2</v>
      </c>
      <c r="W635" s="17">
        <v>3.7336732052189903E-2</v>
      </c>
      <c r="X635" s="17">
        <v>6.5834371055008403E-2</v>
      </c>
      <c r="Y635" s="17">
        <v>5.5979431085278503E-2</v>
      </c>
      <c r="Z635" s="17">
        <v>5.9247960284460402E-2</v>
      </c>
      <c r="AA635" s="17">
        <v>4.59115902017731E-2</v>
      </c>
      <c r="AB635" s="17">
        <v>5.4764447413588997E-2</v>
      </c>
      <c r="AC635" s="17">
        <v>4.10700979392465E-2</v>
      </c>
      <c r="AD635" s="17">
        <v>4.4709152299371502E-2</v>
      </c>
      <c r="AE635" s="17"/>
      <c r="AF635" s="17">
        <v>3.7490499528531701E-2</v>
      </c>
      <c r="AG635" s="17">
        <v>4.0285194303430298E-2</v>
      </c>
      <c r="AH635" s="17">
        <v>2.34351223405906E-2</v>
      </c>
      <c r="AI635" s="17">
        <v>2.3736555730885602E-2</v>
      </c>
      <c r="AJ635" s="17">
        <v>0.26153851393329303</v>
      </c>
      <c r="AK635" s="17"/>
      <c r="AL635" s="17">
        <v>0.34573303203845601</v>
      </c>
      <c r="AM635" s="17">
        <v>2.1980885370120599E-2</v>
      </c>
      <c r="AN635" s="17">
        <v>2.7681247238519401E-2</v>
      </c>
      <c r="AO635" s="17">
        <v>2.5936139466694499E-2</v>
      </c>
      <c r="AP635" s="17">
        <v>2.3848038058638998E-2</v>
      </c>
      <c r="AQ635" s="17"/>
      <c r="AR635" s="17">
        <v>6.5414452904056494E-2</v>
      </c>
      <c r="AS635" s="17">
        <v>5.3950181372069403E-2</v>
      </c>
      <c r="AT635" s="17">
        <v>3.3881609957885903E-2</v>
      </c>
    </row>
    <row r="636" spans="2:46" x14ac:dyDescent="0.3">
      <c r="B636" t="s">
        <v>50</v>
      </c>
      <c r="C636" s="17">
        <v>0.28193457316742698</v>
      </c>
      <c r="D636" s="17">
        <v>0.24847732234627801</v>
      </c>
      <c r="E636" s="17">
        <v>0.31361822047176102</v>
      </c>
      <c r="F636" s="17"/>
      <c r="G636" s="17">
        <v>0.36144768120938903</v>
      </c>
      <c r="H636" s="17">
        <v>0.25796554390993398</v>
      </c>
      <c r="I636" s="17">
        <v>0.26468399880218402</v>
      </c>
      <c r="J636" s="17">
        <v>0.313468538983663</v>
      </c>
      <c r="K636" s="17">
        <v>0.26311345148845999</v>
      </c>
      <c r="L636" s="17">
        <v>0.24954822418859901</v>
      </c>
      <c r="M636" s="17"/>
      <c r="N636" s="17">
        <v>0.31299037914053202</v>
      </c>
      <c r="O636" s="17">
        <v>0.28916342299557202</v>
      </c>
      <c r="P636" s="17">
        <v>0.25309729961219402</v>
      </c>
      <c r="Q636" s="17">
        <v>0.26331525191418198</v>
      </c>
      <c r="R636" s="17"/>
      <c r="S636" s="17">
        <v>0.203116257119935</v>
      </c>
      <c r="T636" s="17">
        <v>0.35215550304709498</v>
      </c>
      <c r="U636" s="17">
        <v>0.23168618248800499</v>
      </c>
      <c r="V636" s="17">
        <v>0.31848414151787902</v>
      </c>
      <c r="W636" s="17">
        <v>0.27267690431263703</v>
      </c>
      <c r="X636" s="17">
        <v>0.28791299424795702</v>
      </c>
      <c r="Y636" s="17">
        <v>0.31583525779106902</v>
      </c>
      <c r="Z636" s="17">
        <v>0.274522942277662</v>
      </c>
      <c r="AA636" s="17">
        <v>0.31859672503816999</v>
      </c>
      <c r="AB636" s="17">
        <v>0.235841575890649</v>
      </c>
      <c r="AC636" s="17">
        <v>0.29666035371194899</v>
      </c>
      <c r="AD636" s="17">
        <v>0.27332727901554599</v>
      </c>
      <c r="AE636" s="17"/>
      <c r="AF636" s="17">
        <v>0.72397234928162901</v>
      </c>
      <c r="AG636" s="17">
        <v>0.30923488925619402</v>
      </c>
      <c r="AH636" s="17">
        <v>0.13714105634066601</v>
      </c>
      <c r="AI636" s="17">
        <v>0.19637447394239901</v>
      </c>
      <c r="AJ636" s="17">
        <v>0.31603530063019097</v>
      </c>
      <c r="AK636" s="17"/>
      <c r="AL636" s="17">
        <v>0.35786338322123101</v>
      </c>
      <c r="AM636" s="17">
        <v>0.158455960866108</v>
      </c>
      <c r="AN636" s="17">
        <v>0.22931314373367101</v>
      </c>
      <c r="AO636" s="17">
        <v>0.21728152241170501</v>
      </c>
      <c r="AP636" s="17">
        <v>0.81421166787442101</v>
      </c>
      <c r="AQ636" s="17"/>
      <c r="AR636" s="17">
        <v>0.33702959708502001</v>
      </c>
      <c r="AS636" s="17">
        <v>0.26021262294998698</v>
      </c>
      <c r="AT636" s="17">
        <v>0.21341715438771999</v>
      </c>
    </row>
    <row r="637" spans="2:46" x14ac:dyDescent="0.3">
      <c r="B637" t="s">
        <v>79</v>
      </c>
      <c r="C637" s="17">
        <v>0.29561623771618001</v>
      </c>
      <c r="D637" s="17">
        <v>0.24915599408310601</v>
      </c>
      <c r="E637" s="17">
        <v>0.34087208542639602</v>
      </c>
      <c r="F637" s="17"/>
      <c r="G637" s="17">
        <v>0.23455557911191099</v>
      </c>
      <c r="H637" s="17">
        <v>0.16209210551905001</v>
      </c>
      <c r="I637" s="17">
        <v>0.31504936868938799</v>
      </c>
      <c r="J637" s="17">
        <v>0.307580261925057</v>
      </c>
      <c r="K637" s="17">
        <v>0.33399893986322199</v>
      </c>
      <c r="L637" s="17">
        <v>0.39347782741816301</v>
      </c>
      <c r="M637" s="17"/>
      <c r="N637" s="17">
        <v>0.19717827281366801</v>
      </c>
      <c r="O637" s="17">
        <v>0.32204401276535299</v>
      </c>
      <c r="P637" s="17">
        <v>0.31299827704870398</v>
      </c>
      <c r="Q637" s="17">
        <v>0.358609185797164</v>
      </c>
      <c r="R637" s="17"/>
      <c r="S637" s="17">
        <v>0.24070141450850199</v>
      </c>
      <c r="T637" s="17">
        <v>0.31231912370103498</v>
      </c>
      <c r="U637" s="17">
        <v>0.32877596736083198</v>
      </c>
      <c r="V637" s="17">
        <v>0.302807453702578</v>
      </c>
      <c r="W637" s="17">
        <v>0.32723863602085501</v>
      </c>
      <c r="X637" s="17">
        <v>0.23676736627285</v>
      </c>
      <c r="Y637" s="17">
        <v>0.25758498097748</v>
      </c>
      <c r="Z637" s="17">
        <v>0.26336684918254599</v>
      </c>
      <c r="AA637" s="17">
        <v>0.26458987786437599</v>
      </c>
      <c r="AB637" s="17">
        <v>0.41647753053224701</v>
      </c>
      <c r="AC637" s="17">
        <v>0.29455217003634798</v>
      </c>
      <c r="AD637" s="17">
        <v>0.37012290969272599</v>
      </c>
      <c r="AE637" s="17"/>
      <c r="AF637" s="17">
        <v>0.16089190374916101</v>
      </c>
      <c r="AG637" s="17">
        <v>0.201801773067562</v>
      </c>
      <c r="AH637" s="17">
        <v>0.30553005459431998</v>
      </c>
      <c r="AI637" s="17">
        <v>0.27204430851349798</v>
      </c>
      <c r="AJ637" s="17">
        <v>0.23822500856635101</v>
      </c>
      <c r="AK637" s="17"/>
      <c r="AL637" s="17">
        <v>0.20069694559886</v>
      </c>
      <c r="AM637" s="17">
        <v>0.34378115300295897</v>
      </c>
      <c r="AN637" s="17">
        <v>0.124761899919806</v>
      </c>
      <c r="AO637" s="17">
        <v>0.21128738640338801</v>
      </c>
      <c r="AP637" s="17">
        <v>6.8709240075962796E-2</v>
      </c>
      <c r="AQ637" s="17"/>
      <c r="AR637" s="17">
        <v>0.29883986281173802</v>
      </c>
      <c r="AS637" s="17">
        <v>0.27517597810985001</v>
      </c>
      <c r="AT637" s="17">
        <v>0.20610209097350701</v>
      </c>
    </row>
    <row r="638" spans="2:46" x14ac:dyDescent="0.3">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row>
    <row r="639" spans="2:46" x14ac:dyDescent="0.3">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T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61</v>
      </c>
      <c r="C9" s="17">
        <v>0.46285640319476001</v>
      </c>
      <c r="D9" s="17">
        <v>0.474843279835303</v>
      </c>
      <c r="E9" s="17">
        <v>0.45249797002527697</v>
      </c>
      <c r="F9" s="17"/>
      <c r="G9" s="17">
        <v>0.25504994098744799</v>
      </c>
      <c r="H9" s="17">
        <v>0.40975793692548601</v>
      </c>
      <c r="I9" s="17">
        <v>0.39972180998356599</v>
      </c>
      <c r="J9" s="17">
        <v>0.42701647700279399</v>
      </c>
      <c r="K9" s="17">
        <v>0.52419589651611398</v>
      </c>
      <c r="L9" s="17">
        <v>0.68380425130067601</v>
      </c>
      <c r="M9" s="17"/>
      <c r="N9" s="17">
        <v>0.45486529973517098</v>
      </c>
      <c r="O9" s="17">
        <v>0.48213469629032002</v>
      </c>
      <c r="P9" s="17">
        <v>0.52365815064175103</v>
      </c>
      <c r="Q9" s="17">
        <v>0.40147204417709498</v>
      </c>
      <c r="R9" s="17"/>
      <c r="S9" s="17">
        <v>0.47633679999335998</v>
      </c>
      <c r="T9" s="17">
        <v>0.47804861494635997</v>
      </c>
      <c r="U9" s="17">
        <v>0.54238102489388695</v>
      </c>
      <c r="V9" s="17">
        <v>0.497033312306357</v>
      </c>
      <c r="W9" s="17">
        <v>0.51064827269965396</v>
      </c>
      <c r="X9" s="17">
        <v>0.5078139358996</v>
      </c>
      <c r="Y9" s="17">
        <v>0.48137022161024101</v>
      </c>
      <c r="Z9" s="17">
        <v>0.36934069414368298</v>
      </c>
      <c r="AA9" s="17">
        <v>0.42838807947672303</v>
      </c>
      <c r="AB9" s="17">
        <v>0.41236717003415102</v>
      </c>
      <c r="AC9" s="17">
        <v>0.36757719847570602</v>
      </c>
      <c r="AD9" s="17">
        <v>0.28365716519040801</v>
      </c>
      <c r="AE9" s="17"/>
      <c r="AF9" s="17">
        <v>0.32911282250757301</v>
      </c>
      <c r="AG9" s="17">
        <v>0.359766955048337</v>
      </c>
      <c r="AH9" s="17">
        <v>0.58800310974105596</v>
      </c>
      <c r="AI9" s="17">
        <v>0.93806842744832497</v>
      </c>
      <c r="AJ9" s="17">
        <v>0.460337744619711</v>
      </c>
      <c r="AK9" s="17"/>
      <c r="AL9" s="17">
        <v>0.40408810472069301</v>
      </c>
      <c r="AM9" s="17">
        <v>0.61291467728931504</v>
      </c>
      <c r="AN9" s="17">
        <v>0.29924734034866002</v>
      </c>
      <c r="AO9" s="17">
        <v>0.87538699495241901</v>
      </c>
      <c r="AP9" s="17">
        <v>0.28737123869384801</v>
      </c>
      <c r="AQ9" s="17"/>
      <c r="AR9" s="17">
        <v>8.3716140900077604E-2</v>
      </c>
      <c r="AS9" s="17">
        <v>0.83847731592289898</v>
      </c>
      <c r="AT9" s="17">
        <v>0.91527567895242401</v>
      </c>
    </row>
    <row r="10" spans="2:46" x14ac:dyDescent="0.3">
      <c r="B10" s="18" t="s">
        <v>62</v>
      </c>
      <c r="C10" s="17">
        <v>0.490268895625737</v>
      </c>
      <c r="D10" s="17">
        <v>0.48812132231140998</v>
      </c>
      <c r="E10" s="17">
        <v>0.49086214944502798</v>
      </c>
      <c r="F10" s="17"/>
      <c r="G10" s="17">
        <v>0.69482582436257601</v>
      </c>
      <c r="H10" s="17">
        <v>0.51869166127384503</v>
      </c>
      <c r="I10" s="17">
        <v>0.52950389785154295</v>
      </c>
      <c r="J10" s="17">
        <v>0.53369449461359697</v>
      </c>
      <c r="K10" s="17">
        <v>0.44850252204868502</v>
      </c>
      <c r="L10" s="17">
        <v>0.291709211741425</v>
      </c>
      <c r="M10" s="17"/>
      <c r="N10" s="17">
        <v>0.50206744787150603</v>
      </c>
      <c r="O10" s="17">
        <v>0.46413366166114101</v>
      </c>
      <c r="P10" s="17">
        <v>0.44011967168216298</v>
      </c>
      <c r="Q10" s="17">
        <v>0.54474812581344301</v>
      </c>
      <c r="R10" s="17"/>
      <c r="S10" s="17">
        <v>0.464979386161188</v>
      </c>
      <c r="T10" s="17">
        <v>0.448802836268203</v>
      </c>
      <c r="U10" s="17">
        <v>0.409550940341185</v>
      </c>
      <c r="V10" s="17">
        <v>0.45339496892224501</v>
      </c>
      <c r="W10" s="17">
        <v>0.464914789629361</v>
      </c>
      <c r="X10" s="17">
        <v>0.45150963910785802</v>
      </c>
      <c r="Y10" s="17">
        <v>0.48820398899547002</v>
      </c>
      <c r="Z10" s="17">
        <v>0.60690199043398396</v>
      </c>
      <c r="AA10" s="17">
        <v>0.528815760808378</v>
      </c>
      <c r="AB10" s="17">
        <v>0.54548635280993996</v>
      </c>
      <c r="AC10" s="17">
        <v>0.59507362441286404</v>
      </c>
      <c r="AD10" s="17">
        <v>0.65887746911971901</v>
      </c>
      <c r="AE10" s="17"/>
      <c r="AF10" s="17">
        <v>0.65207140123219698</v>
      </c>
      <c r="AG10" s="17">
        <v>0.59416097172471505</v>
      </c>
      <c r="AH10" s="17">
        <v>0.36330737017385101</v>
      </c>
      <c r="AI10" s="17">
        <v>5.45390009809796E-2</v>
      </c>
      <c r="AJ10" s="17">
        <v>0.49755812512696002</v>
      </c>
      <c r="AK10" s="17"/>
      <c r="AL10" s="17">
        <v>0.56146474534137902</v>
      </c>
      <c r="AM10" s="17">
        <v>0.34951466981638901</v>
      </c>
      <c r="AN10" s="17">
        <v>0.66129032492273798</v>
      </c>
      <c r="AO10" s="17">
        <v>0.109349195491572</v>
      </c>
      <c r="AP10" s="17">
        <v>0.70019382713140399</v>
      </c>
      <c r="AQ10" s="17"/>
      <c r="AR10" s="17">
        <v>0.885709148254055</v>
      </c>
      <c r="AS10" s="17">
        <v>0.12964723451420199</v>
      </c>
      <c r="AT10" s="17">
        <v>6.7938002652099899E-2</v>
      </c>
    </row>
    <row r="11" spans="2:46" x14ac:dyDescent="0.3">
      <c r="B11" s="18" t="s">
        <v>63</v>
      </c>
      <c r="C11" s="19">
        <v>4.6874701179503202E-2</v>
      </c>
      <c r="D11" s="19">
        <v>3.7035397853287001E-2</v>
      </c>
      <c r="E11" s="19">
        <v>5.6639880529695298E-2</v>
      </c>
      <c r="F11" s="19"/>
      <c r="G11" s="19">
        <v>5.0124234649975501E-2</v>
      </c>
      <c r="H11" s="19">
        <v>7.1550401800669697E-2</v>
      </c>
      <c r="I11" s="19">
        <v>7.0774292164890604E-2</v>
      </c>
      <c r="J11" s="19">
        <v>3.9289028383608898E-2</v>
      </c>
      <c r="K11" s="19">
        <v>2.7301581435201699E-2</v>
      </c>
      <c r="L11" s="19">
        <v>2.44865369578986E-2</v>
      </c>
      <c r="M11" s="19"/>
      <c r="N11" s="19">
        <v>4.3067252393323097E-2</v>
      </c>
      <c r="O11" s="19">
        <v>5.3731642048539398E-2</v>
      </c>
      <c r="P11" s="19">
        <v>3.6222177676086299E-2</v>
      </c>
      <c r="Q11" s="19">
        <v>5.3779830009462098E-2</v>
      </c>
      <c r="R11" s="19"/>
      <c r="S11" s="19">
        <v>5.8683813845451703E-2</v>
      </c>
      <c r="T11" s="19">
        <v>7.3148548785436501E-2</v>
      </c>
      <c r="U11" s="19">
        <v>4.8068034764927901E-2</v>
      </c>
      <c r="V11" s="19">
        <v>4.9571718771397398E-2</v>
      </c>
      <c r="W11" s="19">
        <v>2.4436937670985599E-2</v>
      </c>
      <c r="X11" s="19">
        <v>4.0676424992542502E-2</v>
      </c>
      <c r="Y11" s="19">
        <v>3.0425789394288399E-2</v>
      </c>
      <c r="Z11" s="19">
        <v>2.3757315422333499E-2</v>
      </c>
      <c r="AA11" s="19">
        <v>4.2796159714899598E-2</v>
      </c>
      <c r="AB11" s="19">
        <v>4.2146477155909003E-2</v>
      </c>
      <c r="AC11" s="19">
        <v>3.73491771114303E-2</v>
      </c>
      <c r="AD11" s="19">
        <v>5.7465365689873697E-2</v>
      </c>
      <c r="AE11" s="19"/>
      <c r="AF11" s="19">
        <v>1.8815776260230201E-2</v>
      </c>
      <c r="AG11" s="19">
        <v>4.6072073226948403E-2</v>
      </c>
      <c r="AH11" s="19">
        <v>4.8689520085093599E-2</v>
      </c>
      <c r="AI11" s="19">
        <v>7.3925715706948296E-3</v>
      </c>
      <c r="AJ11" s="19">
        <v>4.2104130253328598E-2</v>
      </c>
      <c r="AK11" s="19"/>
      <c r="AL11" s="19">
        <v>3.4447149937927697E-2</v>
      </c>
      <c r="AM11" s="19">
        <v>3.7570652894295897E-2</v>
      </c>
      <c r="AN11" s="19">
        <v>3.9462334728602E-2</v>
      </c>
      <c r="AO11" s="19">
        <v>1.52638095560095E-2</v>
      </c>
      <c r="AP11" s="19">
        <v>1.24349341747479E-2</v>
      </c>
      <c r="AQ11" s="19"/>
      <c r="AR11" s="19">
        <v>3.05747108458676E-2</v>
      </c>
      <c r="AS11" s="19">
        <v>3.1875449562899803E-2</v>
      </c>
      <c r="AT11" s="19">
        <v>1.6786318395475699E-2</v>
      </c>
    </row>
    <row r="12" spans="2:46" x14ac:dyDescent="0.3">
      <c r="B12" s="16"/>
    </row>
    <row r="13" spans="2:46" x14ac:dyDescent="0.3">
      <c r="B13" t="s">
        <v>66</v>
      </c>
    </row>
    <row r="14" spans="2:46" x14ac:dyDescent="0.3">
      <c r="B14" t="s">
        <v>67</v>
      </c>
    </row>
    <row r="16" spans="2:46" x14ac:dyDescent="0.3">
      <c r="B16"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T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49</v>
      </c>
      <c r="C9" s="17">
        <v>0.240351354614951</v>
      </c>
      <c r="D9" s="17">
        <v>0.25028056490728301</v>
      </c>
      <c r="E9" s="17">
        <v>0.23134787850793501</v>
      </c>
      <c r="F9" s="17"/>
      <c r="G9" s="17">
        <v>0.109625265179051</v>
      </c>
      <c r="H9" s="17">
        <v>0.19569226715430499</v>
      </c>
      <c r="I9" s="17">
        <v>0.158359423071878</v>
      </c>
      <c r="J9" s="17">
        <v>0.18348850981519199</v>
      </c>
      <c r="K9" s="17">
        <v>0.30394433511712399</v>
      </c>
      <c r="L9" s="17">
        <v>0.43404738789867697</v>
      </c>
      <c r="M9" s="17"/>
      <c r="N9" s="17">
        <v>0.23393731060509501</v>
      </c>
      <c r="O9" s="17">
        <v>0.27421013158394802</v>
      </c>
      <c r="P9" s="17">
        <v>0.26835999410324501</v>
      </c>
      <c r="Q9" s="17">
        <v>0.19039094250705699</v>
      </c>
      <c r="R9" s="17"/>
      <c r="S9" s="17">
        <v>0.24090843726436001</v>
      </c>
      <c r="T9" s="17">
        <v>0.26166359075301998</v>
      </c>
      <c r="U9" s="17">
        <v>0.32393488347231603</v>
      </c>
      <c r="V9" s="17">
        <v>0.26585939731505698</v>
      </c>
      <c r="W9" s="17">
        <v>0.29620531023921298</v>
      </c>
      <c r="X9" s="17">
        <v>0.233939619189932</v>
      </c>
      <c r="Y9" s="17">
        <v>0.26660475941703798</v>
      </c>
      <c r="Z9" s="17">
        <v>0.17205498249201101</v>
      </c>
      <c r="AA9" s="17">
        <v>0.163606489837922</v>
      </c>
      <c r="AB9" s="17">
        <v>0.227972637524986</v>
      </c>
      <c r="AC9" s="17">
        <v>0.22335397308723401</v>
      </c>
      <c r="AD9" s="17">
        <v>0.101128957720562</v>
      </c>
      <c r="AE9" s="17"/>
      <c r="AF9" s="17">
        <v>7.35436557338148E-2</v>
      </c>
      <c r="AG9" s="17">
        <v>8.5116007011762099E-2</v>
      </c>
      <c r="AH9" s="17">
        <v>0.14817412908967301</v>
      </c>
      <c r="AI9" s="17">
        <v>0.91299775512027104</v>
      </c>
      <c r="AJ9" s="17">
        <v>0.14214501559555101</v>
      </c>
      <c r="AK9" s="17"/>
      <c r="AL9" s="17">
        <v>8.8255951526825804E-2</v>
      </c>
      <c r="AM9" s="17">
        <v>0.28652617138077902</v>
      </c>
      <c r="AN9" s="17">
        <v>5.5560124023519397E-2</v>
      </c>
      <c r="AO9" s="17">
        <v>0.86775177044408502</v>
      </c>
      <c r="AP9" s="17">
        <v>2.4405433519929399E-2</v>
      </c>
      <c r="AQ9" s="17"/>
      <c r="AR9" s="17">
        <v>1.0820585584719499E-2</v>
      </c>
      <c r="AS9" s="17">
        <v>0.29005460069191202</v>
      </c>
      <c r="AT9" s="17">
        <v>0.87283883789738603</v>
      </c>
    </row>
    <row r="10" spans="2:46" x14ac:dyDescent="0.3">
      <c r="B10" s="18" t="s">
        <v>48</v>
      </c>
      <c r="C10" s="17">
        <v>0.29010919259369899</v>
      </c>
      <c r="D10" s="17">
        <v>0.31329610959392401</v>
      </c>
      <c r="E10" s="17">
        <v>0.26720779902257202</v>
      </c>
      <c r="F10" s="17"/>
      <c r="G10" s="17">
        <v>0.26796368061373299</v>
      </c>
      <c r="H10" s="17">
        <v>0.42626314656574898</v>
      </c>
      <c r="I10" s="17">
        <v>0.326994431495233</v>
      </c>
      <c r="J10" s="17">
        <v>0.30828225102700801</v>
      </c>
      <c r="K10" s="17">
        <v>0.24800629677170399</v>
      </c>
      <c r="L10" s="17">
        <v>0.17761600195468499</v>
      </c>
      <c r="M10" s="17"/>
      <c r="N10" s="17">
        <v>0.362927881176277</v>
      </c>
      <c r="O10" s="17">
        <v>0.30293808693482599</v>
      </c>
      <c r="P10" s="17">
        <v>0.214805007371968</v>
      </c>
      <c r="Q10" s="17">
        <v>0.26428261299384898</v>
      </c>
      <c r="R10" s="17"/>
      <c r="S10" s="17">
        <v>0.36656448336261399</v>
      </c>
      <c r="T10" s="17">
        <v>0.23368731046272601</v>
      </c>
      <c r="U10" s="17">
        <v>0.161282177284571</v>
      </c>
      <c r="V10" s="17">
        <v>0.278764353342912</v>
      </c>
      <c r="W10" s="17">
        <v>0.232356036460414</v>
      </c>
      <c r="X10" s="17">
        <v>0.27097853017999701</v>
      </c>
      <c r="Y10" s="17">
        <v>0.33931414592908199</v>
      </c>
      <c r="Z10" s="17">
        <v>0.43095010691766999</v>
      </c>
      <c r="AA10" s="17">
        <v>0.39002735644629499</v>
      </c>
      <c r="AB10" s="17">
        <v>0.26491780193973402</v>
      </c>
      <c r="AC10" s="17">
        <v>0.32192708163322997</v>
      </c>
      <c r="AD10" s="17">
        <v>8.4165792879902196E-2</v>
      </c>
      <c r="AE10" s="17"/>
      <c r="AF10" s="17">
        <v>9.2113852164781504E-2</v>
      </c>
      <c r="AG10" s="17">
        <v>0.74415293651343595</v>
      </c>
      <c r="AH10" s="17">
        <v>4.9574363104142601E-2</v>
      </c>
      <c r="AI10" s="17">
        <v>1.7946609050177701E-2</v>
      </c>
      <c r="AJ10" s="17">
        <v>6.2125069945262998E-2</v>
      </c>
      <c r="AK10" s="17"/>
      <c r="AL10" s="17">
        <v>0.127291906504852</v>
      </c>
      <c r="AM10" s="17">
        <v>0.100674481961826</v>
      </c>
      <c r="AN10" s="17">
        <v>0.88224456973682297</v>
      </c>
      <c r="AO10" s="17">
        <v>5.9155660594905103E-2</v>
      </c>
      <c r="AP10" s="17">
        <v>0.25494969239151899</v>
      </c>
      <c r="AQ10" s="17"/>
      <c r="AR10" s="17">
        <v>0.43744196490535903</v>
      </c>
      <c r="AS10" s="17">
        <v>0.218358620404557</v>
      </c>
      <c r="AT10" s="17">
        <v>4.8936779989277999E-2</v>
      </c>
    </row>
    <row r="11" spans="2:46" x14ac:dyDescent="0.3">
      <c r="B11" s="18" t="s">
        <v>47</v>
      </c>
      <c r="C11" s="17">
        <v>7.8358655917831602E-2</v>
      </c>
      <c r="D11" s="17">
        <v>6.7796074585924904E-2</v>
      </c>
      <c r="E11" s="17">
        <v>8.8924606597154704E-2</v>
      </c>
      <c r="F11" s="17"/>
      <c r="G11" s="17">
        <v>8.7763557056282998E-2</v>
      </c>
      <c r="H11" s="17">
        <v>7.0556149809603105E-2</v>
      </c>
      <c r="I11" s="17">
        <v>7.41818747434458E-2</v>
      </c>
      <c r="J11" s="17">
        <v>8.3883426308152195E-2</v>
      </c>
      <c r="K11" s="17">
        <v>7.3460608348202006E-2</v>
      </c>
      <c r="L11" s="17">
        <v>8.0645602886857196E-2</v>
      </c>
      <c r="M11" s="17"/>
      <c r="N11" s="17">
        <v>0.100293769090553</v>
      </c>
      <c r="O11" s="17">
        <v>7.9984785652028698E-2</v>
      </c>
      <c r="P11" s="17">
        <v>5.4344057896495997E-2</v>
      </c>
      <c r="Q11" s="17">
        <v>7.2703753629290005E-2</v>
      </c>
      <c r="R11" s="17"/>
      <c r="S11" s="17">
        <v>8.1835928373772404E-2</v>
      </c>
      <c r="T11" s="17">
        <v>0.1070066046916</v>
      </c>
      <c r="U11" s="17">
        <v>0.12867594048374001</v>
      </c>
      <c r="V11" s="17">
        <v>6.6576878084337404E-2</v>
      </c>
      <c r="W11" s="17">
        <v>4.81772208898179E-2</v>
      </c>
      <c r="X11" s="17">
        <v>8.4670185880759294E-2</v>
      </c>
      <c r="Y11" s="17">
        <v>8.3829835729150301E-2</v>
      </c>
      <c r="Z11" s="17">
        <v>5.1226750262599499E-2</v>
      </c>
      <c r="AA11" s="17">
        <v>7.5582189611607203E-2</v>
      </c>
      <c r="AB11" s="17">
        <v>6.49335839743512E-2</v>
      </c>
      <c r="AC11" s="17">
        <v>3.8006860233958502E-2</v>
      </c>
      <c r="AD11" s="17">
        <v>2.9970604919715298E-2</v>
      </c>
      <c r="AE11" s="17"/>
      <c r="AF11" s="17">
        <v>2.1970599341540401E-2</v>
      </c>
      <c r="AG11" s="17">
        <v>3.0807763970103701E-2</v>
      </c>
      <c r="AH11" s="17">
        <v>8.4847667472985507E-3</v>
      </c>
      <c r="AI11" s="17">
        <v>8.3545404491596406E-3</v>
      </c>
      <c r="AJ11" s="17">
        <v>0.59780096443094599</v>
      </c>
      <c r="AK11" s="17"/>
      <c r="AL11" s="17">
        <v>0.59490635268164105</v>
      </c>
      <c r="AM11" s="17">
        <v>1.16267396936863E-2</v>
      </c>
      <c r="AN11" s="17">
        <v>1.13589453216555E-2</v>
      </c>
      <c r="AO11" s="17">
        <v>2.05210993638048E-2</v>
      </c>
      <c r="AP11" s="17">
        <v>4.8939810151446703E-2</v>
      </c>
      <c r="AQ11" s="17"/>
      <c r="AR11" s="17">
        <v>0.105876081317534</v>
      </c>
      <c r="AS11" s="17">
        <v>8.2077449072392797E-2</v>
      </c>
      <c r="AT11" s="17">
        <v>1.56623097697191E-2</v>
      </c>
    </row>
    <row r="12" spans="2:46" x14ac:dyDescent="0.3">
      <c r="B12" s="18" t="s">
        <v>45</v>
      </c>
      <c r="C12" s="17">
        <v>0.117888474966795</v>
      </c>
      <c r="D12" s="17">
        <v>0.13539951602258599</v>
      </c>
      <c r="E12" s="17">
        <v>0.10110486799935001</v>
      </c>
      <c r="F12" s="17"/>
      <c r="G12" s="17">
        <v>0.14194849538457599</v>
      </c>
      <c r="H12" s="17">
        <v>0.103187968209175</v>
      </c>
      <c r="I12" s="17">
        <v>0.13604023313366401</v>
      </c>
      <c r="J12" s="17">
        <v>0.11510676870782501</v>
      </c>
      <c r="K12" s="17">
        <v>0.12693382791333599</v>
      </c>
      <c r="L12" s="17">
        <v>9.5198317844096797E-2</v>
      </c>
      <c r="M12" s="17"/>
      <c r="N12" s="17">
        <v>8.3128006723319797E-2</v>
      </c>
      <c r="O12" s="17">
        <v>8.6822124156776495E-2</v>
      </c>
      <c r="P12" s="17">
        <v>0.18441574985950299</v>
      </c>
      <c r="Q12" s="17">
        <v>0.12840355108488</v>
      </c>
      <c r="R12" s="17"/>
      <c r="S12" s="17">
        <v>9.8305436172711799E-2</v>
      </c>
      <c r="T12" s="17">
        <v>0.13423310771605501</v>
      </c>
      <c r="U12" s="17">
        <v>0.150752601425272</v>
      </c>
      <c r="V12" s="17">
        <v>0.131312820762713</v>
      </c>
      <c r="W12" s="17">
        <v>0.188814316608377</v>
      </c>
      <c r="X12" s="17">
        <v>0.133602864882676</v>
      </c>
      <c r="Y12" s="17">
        <v>9.5013998952760095E-2</v>
      </c>
      <c r="Z12" s="17">
        <v>0.134862472425514</v>
      </c>
      <c r="AA12" s="17">
        <v>0.11902931180826901</v>
      </c>
      <c r="AB12" s="17">
        <v>6.3609895263590205E-2</v>
      </c>
      <c r="AC12" s="17">
        <v>7.7884933946554796E-2</v>
      </c>
      <c r="AD12" s="17">
        <v>6.1690079262516698E-2</v>
      </c>
      <c r="AE12" s="17"/>
      <c r="AF12" s="17">
        <v>1.04241808927511E-2</v>
      </c>
      <c r="AG12" s="17">
        <v>3.1364338377431397E-2</v>
      </c>
      <c r="AH12" s="17">
        <v>0.70331190245031106</v>
      </c>
      <c r="AI12" s="17">
        <v>2.9190649450498599E-2</v>
      </c>
      <c r="AJ12" s="17">
        <v>1.2178253174849401E-2</v>
      </c>
      <c r="AK12" s="17"/>
      <c r="AL12" s="17">
        <v>8.6640040532256699E-3</v>
      </c>
      <c r="AM12" s="17">
        <v>0.44361773670118498</v>
      </c>
      <c r="AN12" s="17">
        <v>1.48725925334351E-2</v>
      </c>
      <c r="AO12" s="17">
        <v>7.70871467463158E-3</v>
      </c>
      <c r="AP12" s="17">
        <v>2.7521796768666801E-2</v>
      </c>
      <c r="AQ12" s="17"/>
      <c r="AR12" s="17">
        <v>9.7292162070413898E-2</v>
      </c>
      <c r="AS12" s="17">
        <v>0.20507569349128499</v>
      </c>
      <c r="AT12" s="17">
        <v>3.1580822693652699E-2</v>
      </c>
    </row>
    <row r="13" spans="2:46" x14ac:dyDescent="0.3">
      <c r="B13" s="18" t="s">
        <v>50</v>
      </c>
      <c r="C13" s="17">
        <v>5.4048700407858301E-2</v>
      </c>
      <c r="D13" s="17">
        <v>4.9540864429368801E-2</v>
      </c>
      <c r="E13" s="17">
        <v>5.7623855961968597E-2</v>
      </c>
      <c r="F13" s="17"/>
      <c r="G13" s="17">
        <v>0.13897518702526901</v>
      </c>
      <c r="H13" s="17">
        <v>8.3953598872556101E-2</v>
      </c>
      <c r="I13" s="17">
        <v>3.9412493460195798E-2</v>
      </c>
      <c r="J13" s="17">
        <v>3.4785880985598698E-2</v>
      </c>
      <c r="K13" s="17">
        <v>1.55163359739114E-2</v>
      </c>
      <c r="L13" s="17">
        <v>2.66635555455733E-2</v>
      </c>
      <c r="M13" s="17"/>
      <c r="N13" s="17">
        <v>6.5048155863972196E-2</v>
      </c>
      <c r="O13" s="17">
        <v>4.3114703888735798E-2</v>
      </c>
      <c r="P13" s="17">
        <v>4.1798112786928798E-2</v>
      </c>
      <c r="Q13" s="17">
        <v>6.4950509427743094E-2</v>
      </c>
      <c r="R13" s="17"/>
      <c r="S13" s="17">
        <v>2.20705064558059E-2</v>
      </c>
      <c r="T13" s="17">
        <v>6.4191495286720204E-2</v>
      </c>
      <c r="U13" s="17">
        <v>2.31658011800298E-2</v>
      </c>
      <c r="V13" s="17">
        <v>5.3679646168638302E-2</v>
      </c>
      <c r="W13" s="17">
        <v>6.5905607727382798E-2</v>
      </c>
      <c r="X13" s="17">
        <v>9.8372328978817106E-2</v>
      </c>
      <c r="Y13" s="17">
        <v>7.9954877943184205E-2</v>
      </c>
      <c r="Z13" s="17">
        <v>6.1716299843875499E-2</v>
      </c>
      <c r="AA13" s="17">
        <v>5.1554133160774597E-2</v>
      </c>
      <c r="AB13" s="17">
        <v>3.96028464007495E-2</v>
      </c>
      <c r="AC13" s="17">
        <v>7.9621762119711295E-2</v>
      </c>
      <c r="AD13" s="17">
        <v>1.2587057462266E-2</v>
      </c>
      <c r="AE13" s="17"/>
      <c r="AF13" s="17">
        <v>0.685919800206507</v>
      </c>
      <c r="AG13" s="17">
        <v>2.0738797195082301E-2</v>
      </c>
      <c r="AH13" s="17">
        <v>6.3285397926986604E-3</v>
      </c>
      <c r="AI13" s="17">
        <v>0</v>
      </c>
      <c r="AJ13" s="17">
        <v>1.6517820078884499E-2</v>
      </c>
      <c r="AK13" s="17"/>
      <c r="AL13" s="17">
        <v>2.1781764781769498E-2</v>
      </c>
      <c r="AM13" s="17">
        <v>1.04016829828802E-2</v>
      </c>
      <c r="AN13" s="17">
        <v>7.8770788735374204E-3</v>
      </c>
      <c r="AO13" s="17">
        <v>6.5550594138214097E-3</v>
      </c>
      <c r="AP13" s="17">
        <v>0.56306231864921796</v>
      </c>
      <c r="AQ13" s="17"/>
      <c r="AR13" s="17">
        <v>8.0301182990593203E-2</v>
      </c>
      <c r="AS13" s="17">
        <v>3.9462712249049098E-2</v>
      </c>
      <c r="AT13" s="17">
        <v>6.1118488620558404E-3</v>
      </c>
    </row>
    <row r="14" spans="2:46" x14ac:dyDescent="0.3">
      <c r="B14" s="18" t="s">
        <v>68</v>
      </c>
      <c r="C14" s="17">
        <v>4.6159205923872897E-2</v>
      </c>
      <c r="D14" s="17">
        <v>4.93353233606032E-2</v>
      </c>
      <c r="E14" s="17">
        <v>4.3188323302100998E-2</v>
      </c>
      <c r="F14" s="17"/>
      <c r="G14" s="17">
        <v>2.4572607238140299E-2</v>
      </c>
      <c r="H14" s="17">
        <v>1.0968376925172401E-2</v>
      </c>
      <c r="I14" s="17">
        <v>3.6357645830617097E-2</v>
      </c>
      <c r="J14" s="17">
        <v>4.7036786385544697E-2</v>
      </c>
      <c r="K14" s="17">
        <v>8.9554943208484394E-2</v>
      </c>
      <c r="L14" s="17">
        <v>6.7254693522366904E-2</v>
      </c>
      <c r="M14" s="17"/>
      <c r="N14" s="17">
        <v>5.0777108626382503E-2</v>
      </c>
      <c r="O14" s="17">
        <v>6.3184675176305993E-2</v>
      </c>
      <c r="P14" s="17">
        <v>2.2948967463569999E-2</v>
      </c>
      <c r="Q14" s="17">
        <v>4.2781246688171903E-2</v>
      </c>
      <c r="R14" s="17"/>
      <c r="S14" s="17">
        <v>1.34111732864792E-2</v>
      </c>
      <c r="T14" s="17">
        <v>1.24466413525626E-2</v>
      </c>
      <c r="U14" s="17">
        <v>0</v>
      </c>
      <c r="V14" s="17">
        <v>1.36872506059898E-2</v>
      </c>
      <c r="W14" s="17">
        <v>0</v>
      </c>
      <c r="X14" s="17">
        <v>5.35305697237538E-3</v>
      </c>
      <c r="Y14" s="17">
        <v>0</v>
      </c>
      <c r="Z14" s="17">
        <v>1.2460428985591999E-2</v>
      </c>
      <c r="AA14" s="17">
        <v>4.4899053764422903E-3</v>
      </c>
      <c r="AB14" s="17">
        <v>0.20114359928300701</v>
      </c>
      <c r="AC14" s="17">
        <v>7.3774732099858895E-2</v>
      </c>
      <c r="AD14" s="17">
        <v>0.60833313993079396</v>
      </c>
      <c r="AE14" s="17"/>
      <c r="AF14" s="17">
        <v>9.7582299387603405E-3</v>
      </c>
      <c r="AG14" s="17">
        <v>9.09576427697599E-3</v>
      </c>
      <c r="AH14" s="17">
        <v>1.3630309433855599E-2</v>
      </c>
      <c r="AI14" s="17">
        <v>5.0299818721757797E-3</v>
      </c>
      <c r="AJ14" s="17">
        <v>1.2834500957191301E-2</v>
      </c>
      <c r="AK14" s="17"/>
      <c r="AL14" s="17">
        <v>4.3818770661761403E-3</v>
      </c>
      <c r="AM14" s="17">
        <v>9.0413930534165698E-3</v>
      </c>
      <c r="AN14" s="17">
        <v>2.40411068631471E-3</v>
      </c>
      <c r="AO14" s="17">
        <v>3.39021356941515E-3</v>
      </c>
      <c r="AP14" s="17">
        <v>8.0778811992782296E-3</v>
      </c>
      <c r="AQ14" s="17"/>
      <c r="AR14" s="17">
        <v>8.2935076360699106E-2</v>
      </c>
      <c r="AS14" s="17">
        <v>1.3215844308691301E-2</v>
      </c>
      <c r="AT14" s="17">
        <v>4.8020056378821297E-3</v>
      </c>
    </row>
    <row r="15" spans="2:46" ht="28.8" x14ac:dyDescent="0.3">
      <c r="B15" s="18" t="s">
        <v>69</v>
      </c>
      <c r="C15" s="17">
        <v>8.0098622242965406E-2</v>
      </c>
      <c r="D15" s="17">
        <v>6.6227239532723803E-2</v>
      </c>
      <c r="E15" s="17">
        <v>9.3017982838442897E-2</v>
      </c>
      <c r="F15" s="17"/>
      <c r="G15" s="17">
        <v>4.63710815660743E-2</v>
      </c>
      <c r="H15" s="17">
        <v>6.9181207123442598E-2</v>
      </c>
      <c r="I15" s="17">
        <v>0.10072715318726</v>
      </c>
      <c r="J15" s="17">
        <v>8.8604557033772902E-2</v>
      </c>
      <c r="K15" s="17">
        <v>7.3670764623114102E-2</v>
      </c>
      <c r="L15" s="17">
        <v>9.2027700792221001E-2</v>
      </c>
      <c r="M15" s="17"/>
      <c r="N15" s="17">
        <v>6.7581493411591198E-2</v>
      </c>
      <c r="O15" s="17">
        <v>7.3087860180406597E-2</v>
      </c>
      <c r="P15" s="17">
        <v>8.9844114547613402E-2</v>
      </c>
      <c r="Q15" s="17">
        <v>9.3260381923193705E-2</v>
      </c>
      <c r="R15" s="17"/>
      <c r="S15" s="17">
        <v>6.6136902879732104E-2</v>
      </c>
      <c r="T15" s="17">
        <v>0.11885938810194401</v>
      </c>
      <c r="U15" s="17">
        <v>0.102811525060492</v>
      </c>
      <c r="V15" s="17">
        <v>8.5723340220754701E-2</v>
      </c>
      <c r="W15" s="17">
        <v>7.0179068360002095E-2</v>
      </c>
      <c r="X15" s="17">
        <v>8.2421264774778596E-2</v>
      </c>
      <c r="Y15" s="17">
        <v>8.1919652579771698E-2</v>
      </c>
      <c r="Z15" s="17">
        <v>2.3757315422333499E-2</v>
      </c>
      <c r="AA15" s="17">
        <v>6.5157430394677002E-2</v>
      </c>
      <c r="AB15" s="17">
        <v>5.8454080291767102E-2</v>
      </c>
      <c r="AC15" s="17">
        <v>0.114555279459386</v>
      </c>
      <c r="AD15" s="17">
        <v>4.8055410168285899E-2</v>
      </c>
      <c r="AE15" s="17"/>
      <c r="AF15" s="17">
        <v>8.9034685035112998E-2</v>
      </c>
      <c r="AG15" s="17">
        <v>7.4096912051866595E-2</v>
      </c>
      <c r="AH15" s="17">
        <v>6.3396892717340905E-2</v>
      </c>
      <c r="AI15" s="17">
        <v>2.6480464057716899E-2</v>
      </c>
      <c r="AJ15" s="17">
        <v>0.15142582673836499</v>
      </c>
      <c r="AK15" s="17"/>
      <c r="AL15" s="17">
        <v>0.10868172941989</v>
      </c>
      <c r="AM15" s="17">
        <v>9.0806258136434101E-2</v>
      </c>
      <c r="AN15" s="17">
        <v>1.21660425967005E-2</v>
      </c>
      <c r="AO15" s="17">
        <v>2.6542886906944399E-3</v>
      </c>
      <c r="AP15" s="17">
        <v>4.3095840480073401E-2</v>
      </c>
      <c r="AQ15" s="17"/>
      <c r="AR15" s="17">
        <v>5.1959896908528501E-2</v>
      </c>
      <c r="AS15" s="17">
        <v>0.13105278949479801</v>
      </c>
      <c r="AT15" s="17">
        <v>4.3647472920890903E-3</v>
      </c>
    </row>
    <row r="16" spans="2:46" x14ac:dyDescent="0.3">
      <c r="B16" s="18" t="s">
        <v>70</v>
      </c>
      <c r="C16" s="19">
        <v>9.2985793332026195E-2</v>
      </c>
      <c r="D16" s="19">
        <v>6.8124307567586001E-2</v>
      </c>
      <c r="E16" s="19">
        <v>0.117584685770475</v>
      </c>
      <c r="F16" s="19"/>
      <c r="G16" s="19">
        <v>0.18278012593687201</v>
      </c>
      <c r="H16" s="19">
        <v>4.01972853399966E-2</v>
      </c>
      <c r="I16" s="19">
        <v>0.12792674507770599</v>
      </c>
      <c r="J16" s="19">
        <v>0.13881181973690701</v>
      </c>
      <c r="K16" s="19">
        <v>6.8912888044123502E-2</v>
      </c>
      <c r="L16" s="19">
        <v>2.65467395555237E-2</v>
      </c>
      <c r="M16" s="19"/>
      <c r="N16" s="19">
        <v>3.6306274502810001E-2</v>
      </c>
      <c r="O16" s="19">
        <v>7.6657632426973196E-2</v>
      </c>
      <c r="P16" s="19">
        <v>0.123483995970676</v>
      </c>
      <c r="Q16" s="19">
        <v>0.14322700174581501</v>
      </c>
      <c r="R16" s="19"/>
      <c r="S16" s="19">
        <v>0.110767132204525</v>
      </c>
      <c r="T16" s="19">
        <v>6.7911861635371898E-2</v>
      </c>
      <c r="U16" s="19">
        <v>0.109377071093579</v>
      </c>
      <c r="V16" s="19">
        <v>0.10439631349959801</v>
      </c>
      <c r="W16" s="19">
        <v>9.8362439714793207E-2</v>
      </c>
      <c r="X16" s="19">
        <v>9.0662149140665393E-2</v>
      </c>
      <c r="Y16" s="19">
        <v>5.3362729449013803E-2</v>
      </c>
      <c r="Z16" s="19">
        <v>0.112971643650405</v>
      </c>
      <c r="AA16" s="19">
        <v>0.130553183364013</v>
      </c>
      <c r="AB16" s="19">
        <v>7.9365555321814593E-2</v>
      </c>
      <c r="AC16" s="19">
        <v>7.0875377420066707E-2</v>
      </c>
      <c r="AD16" s="19">
        <v>5.4068957655957997E-2</v>
      </c>
      <c r="AE16" s="19"/>
      <c r="AF16" s="19">
        <v>1.7234996686732E-2</v>
      </c>
      <c r="AG16" s="19">
        <v>4.6274806033422301E-3</v>
      </c>
      <c r="AH16" s="19">
        <v>7.0990966646801001E-3</v>
      </c>
      <c r="AI16" s="19">
        <v>0</v>
      </c>
      <c r="AJ16" s="19">
        <v>4.9725490789496703E-3</v>
      </c>
      <c r="AK16" s="19"/>
      <c r="AL16" s="19">
        <v>4.6036413965619603E-2</v>
      </c>
      <c r="AM16" s="19">
        <v>4.7305536089792002E-2</v>
      </c>
      <c r="AN16" s="19">
        <v>1.35165362280147E-2</v>
      </c>
      <c r="AO16" s="19">
        <v>3.2263193248642102E-2</v>
      </c>
      <c r="AP16" s="19">
        <v>2.9947226839867901E-2</v>
      </c>
      <c r="AQ16" s="19"/>
      <c r="AR16" s="19">
        <v>0.13337304986215301</v>
      </c>
      <c r="AS16" s="19">
        <v>2.0702290287315701E-2</v>
      </c>
      <c r="AT16" s="19">
        <v>1.5702647857936802E-2</v>
      </c>
    </row>
    <row r="17" spans="2:2" x14ac:dyDescent="0.3">
      <c r="B17" s="16"/>
    </row>
    <row r="18" spans="2:2" x14ac:dyDescent="0.3">
      <c r="B18" t="s">
        <v>66</v>
      </c>
    </row>
    <row r="19" spans="2:2" x14ac:dyDescent="0.3">
      <c r="B19" t="s">
        <v>67</v>
      </c>
    </row>
    <row r="21" spans="2:2" x14ac:dyDescent="0.3">
      <c r="B21"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ht="28.8" x14ac:dyDescent="0.3">
      <c r="B9" s="18" t="s">
        <v>53</v>
      </c>
      <c r="C9" s="17">
        <v>0.16579689556287999</v>
      </c>
      <c r="D9" s="17">
        <v>0.172478166251297</v>
      </c>
      <c r="E9" s="17">
        <v>0.159750572778737</v>
      </c>
      <c r="F9" s="17"/>
      <c r="G9" s="17">
        <v>0.106844223511942</v>
      </c>
      <c r="H9" s="17">
        <v>0.167650820068169</v>
      </c>
      <c r="I9" s="17">
        <v>0.125909612444041</v>
      </c>
      <c r="J9" s="17">
        <v>8.7296123625979702E-2</v>
      </c>
      <c r="K9" s="17">
        <v>0.18874319812214499</v>
      </c>
      <c r="L9" s="17">
        <v>0.28445747989442199</v>
      </c>
      <c r="M9" s="17"/>
      <c r="N9" s="17">
        <v>0.175407727101591</v>
      </c>
      <c r="O9" s="17">
        <v>0.186618744839811</v>
      </c>
      <c r="P9" s="17">
        <v>0.162368029381736</v>
      </c>
      <c r="Q9" s="17">
        <v>0.13882332588865201</v>
      </c>
      <c r="R9" s="17"/>
      <c r="S9" s="17">
        <v>0.197135893350907</v>
      </c>
      <c r="T9" s="17">
        <v>0.143664342693828</v>
      </c>
      <c r="U9" s="17">
        <v>0.25248598673846301</v>
      </c>
      <c r="V9" s="17">
        <v>0.179580746689709</v>
      </c>
      <c r="W9" s="17">
        <v>0.21049250546760101</v>
      </c>
      <c r="X9" s="17">
        <v>0.128363924147261</v>
      </c>
      <c r="Y9" s="17">
        <v>0.147509559734329</v>
      </c>
      <c r="Z9" s="17">
        <v>0.142414717287976</v>
      </c>
      <c r="AA9" s="17">
        <v>0.108200568698519</v>
      </c>
      <c r="AB9" s="17">
        <v>0.18175193330342199</v>
      </c>
      <c r="AC9" s="17">
        <v>0.163009239359448</v>
      </c>
      <c r="AD9" s="17">
        <v>9.7440402431749798E-2</v>
      </c>
      <c r="AE9" s="17"/>
      <c r="AF9" s="17">
        <v>5.0384753971999201E-2</v>
      </c>
      <c r="AG9" s="17">
        <v>5.3226215067891103E-2</v>
      </c>
      <c r="AH9" s="17">
        <v>3.5618787252094601E-2</v>
      </c>
      <c r="AI9" s="17">
        <v>0.69608754634794801</v>
      </c>
      <c r="AJ9" s="17">
        <v>6.6168458078711107E-2</v>
      </c>
      <c r="AK9" s="17"/>
      <c r="AL9" s="17">
        <v>2.5782845628304199E-2</v>
      </c>
      <c r="AM9" s="17">
        <v>8.2268741285154504E-2</v>
      </c>
      <c r="AN9" s="17">
        <v>4.3546502565681398E-2</v>
      </c>
      <c r="AO9" s="17">
        <v>0.84761828739534195</v>
      </c>
      <c r="AP9" s="17">
        <v>7.0572342089846698E-3</v>
      </c>
      <c r="AQ9" s="17"/>
      <c r="AR9" s="17">
        <v>0</v>
      </c>
      <c r="AS9" s="17">
        <v>0</v>
      </c>
      <c r="AT9" s="17">
        <v>1</v>
      </c>
    </row>
    <row r="10" spans="2:46" ht="28.8" x14ac:dyDescent="0.3">
      <c r="B10" s="18" t="s">
        <v>52</v>
      </c>
      <c r="C10" s="17">
        <v>0.29453482959314797</v>
      </c>
      <c r="D10" s="17">
        <v>0.327702188533609</v>
      </c>
      <c r="E10" s="17">
        <v>0.26295604431369302</v>
      </c>
      <c r="F10" s="17"/>
      <c r="G10" s="17">
        <v>0.15766732996789901</v>
      </c>
      <c r="H10" s="17">
        <v>0.25412217735578801</v>
      </c>
      <c r="I10" s="17">
        <v>0.294982091760634</v>
      </c>
      <c r="J10" s="17">
        <v>0.30990918442857401</v>
      </c>
      <c r="K10" s="17">
        <v>0.33671422559756198</v>
      </c>
      <c r="L10" s="17">
        <v>0.37733457006884902</v>
      </c>
      <c r="M10" s="17"/>
      <c r="N10" s="17">
        <v>0.29329976052601198</v>
      </c>
      <c r="O10" s="17">
        <v>0.31611538244542198</v>
      </c>
      <c r="P10" s="17">
        <v>0.34480071773758503</v>
      </c>
      <c r="Q10" s="17">
        <v>0.23283095834842299</v>
      </c>
      <c r="R10" s="17"/>
      <c r="S10" s="17">
        <v>0.28752898908151697</v>
      </c>
      <c r="T10" s="17">
        <v>0.33418832578202501</v>
      </c>
      <c r="U10" s="17">
        <v>0.293606405416241</v>
      </c>
      <c r="V10" s="17">
        <v>0.31752450137100302</v>
      </c>
      <c r="W10" s="17">
        <v>0.28583203953428599</v>
      </c>
      <c r="X10" s="17">
        <v>0.35522455630497202</v>
      </c>
      <c r="Y10" s="17">
        <v>0.348230443989825</v>
      </c>
      <c r="Z10" s="17">
        <v>0.27002298485343601</v>
      </c>
      <c r="AA10" s="17">
        <v>0.28870057278780298</v>
      </c>
      <c r="AB10" s="17">
        <v>0.21704868990305301</v>
      </c>
      <c r="AC10" s="17">
        <v>0.234825699587178</v>
      </c>
      <c r="AD10" s="17">
        <v>0.16982406863258101</v>
      </c>
      <c r="AE10" s="17"/>
      <c r="AF10" s="17">
        <v>0.23491427499017101</v>
      </c>
      <c r="AG10" s="17">
        <v>0.29033556537097999</v>
      </c>
      <c r="AH10" s="17">
        <v>0.61380692863555297</v>
      </c>
      <c r="AI10" s="17">
        <v>0.25004140677646702</v>
      </c>
      <c r="AJ10" s="17">
        <v>0.38351392498451098</v>
      </c>
      <c r="AK10" s="17"/>
      <c r="AL10" s="17">
        <v>0.39294030926079898</v>
      </c>
      <c r="AM10" s="17">
        <v>0.57475188244598197</v>
      </c>
      <c r="AN10" s="17">
        <v>0.254417001671155</v>
      </c>
      <c r="AO10" s="17">
        <v>6.5741557636069495E-2</v>
      </c>
      <c r="AP10" s="17">
        <v>0.19907962294697801</v>
      </c>
      <c r="AQ10" s="17"/>
      <c r="AR10" s="17">
        <v>0</v>
      </c>
      <c r="AS10" s="17">
        <v>1</v>
      </c>
      <c r="AT10" s="17">
        <v>0</v>
      </c>
    </row>
    <row r="11" spans="2:46" ht="28.8" x14ac:dyDescent="0.3">
      <c r="B11" s="18" t="s">
        <v>51</v>
      </c>
      <c r="C11" s="17">
        <v>0.46547415314637403</v>
      </c>
      <c r="D11" s="17">
        <v>0.446539630157059</v>
      </c>
      <c r="E11" s="17">
        <v>0.48241796981677398</v>
      </c>
      <c r="F11" s="17"/>
      <c r="G11" s="17">
        <v>0.613382946007067</v>
      </c>
      <c r="H11" s="17">
        <v>0.50138605491950405</v>
      </c>
      <c r="I11" s="17">
        <v>0.49084387390579698</v>
      </c>
      <c r="J11" s="17">
        <v>0.51924352850219502</v>
      </c>
      <c r="K11" s="17">
        <v>0.42177247880957602</v>
      </c>
      <c r="L11" s="17">
        <v>0.30275143671039201</v>
      </c>
      <c r="M11" s="17"/>
      <c r="N11" s="17">
        <v>0.468249387368873</v>
      </c>
      <c r="O11" s="17">
        <v>0.42733897334653498</v>
      </c>
      <c r="P11" s="17">
        <v>0.40963512547956699</v>
      </c>
      <c r="Q11" s="17">
        <v>0.54650103150164597</v>
      </c>
      <c r="R11" s="17"/>
      <c r="S11" s="17">
        <v>0.41423688658730101</v>
      </c>
      <c r="T11" s="17">
        <v>0.41211428627705698</v>
      </c>
      <c r="U11" s="17">
        <v>0.37773914435875</v>
      </c>
      <c r="V11" s="17">
        <v>0.46504279827553002</v>
      </c>
      <c r="W11" s="17">
        <v>0.44585976935541799</v>
      </c>
      <c r="X11" s="17">
        <v>0.42700064809061</v>
      </c>
      <c r="Y11" s="17">
        <v>0.43829897609794599</v>
      </c>
      <c r="Z11" s="17">
        <v>0.56344660948637504</v>
      </c>
      <c r="AA11" s="17">
        <v>0.53802611586377802</v>
      </c>
      <c r="AB11" s="17">
        <v>0.555511406664286</v>
      </c>
      <c r="AC11" s="17">
        <v>0.51733260438626405</v>
      </c>
      <c r="AD11" s="17">
        <v>0.65340266208341902</v>
      </c>
      <c r="AE11" s="17"/>
      <c r="AF11" s="17">
        <v>0.62917236369151197</v>
      </c>
      <c r="AG11" s="17">
        <v>0.604528730712519</v>
      </c>
      <c r="AH11" s="17">
        <v>0.29648137615194903</v>
      </c>
      <c r="AI11" s="17">
        <v>2.5877879349341298E-2</v>
      </c>
      <c r="AJ11" s="17">
        <v>0.50002659884539302</v>
      </c>
      <c r="AK11" s="17"/>
      <c r="AL11" s="17">
        <v>0.55408792070975399</v>
      </c>
      <c r="AM11" s="17">
        <v>0.29475704704786498</v>
      </c>
      <c r="AN11" s="17">
        <v>0.64152298703214405</v>
      </c>
      <c r="AO11" s="17">
        <v>5.74650997194198E-2</v>
      </c>
      <c r="AP11" s="17">
        <v>0.73851531826990502</v>
      </c>
      <c r="AQ11" s="17"/>
      <c r="AR11" s="17">
        <v>1</v>
      </c>
      <c r="AS11" s="17">
        <v>0</v>
      </c>
      <c r="AT11" s="17">
        <v>0</v>
      </c>
    </row>
    <row r="12" spans="2:46" x14ac:dyDescent="0.3">
      <c r="B12" s="18" t="s">
        <v>72</v>
      </c>
      <c r="C12" s="19">
        <v>7.4194121697597995E-2</v>
      </c>
      <c r="D12" s="19">
        <v>5.3280015058034799E-2</v>
      </c>
      <c r="E12" s="19">
        <v>9.4875413090796099E-2</v>
      </c>
      <c r="F12" s="19"/>
      <c r="G12" s="19">
        <v>0.12210550051309201</v>
      </c>
      <c r="H12" s="19">
        <v>7.6840947656538303E-2</v>
      </c>
      <c r="I12" s="19">
        <v>8.8264421889528002E-2</v>
      </c>
      <c r="J12" s="19">
        <v>8.3551163443250601E-2</v>
      </c>
      <c r="K12" s="19">
        <v>5.2770097470716801E-2</v>
      </c>
      <c r="L12" s="19">
        <v>3.54565133263368E-2</v>
      </c>
      <c r="M12" s="19"/>
      <c r="N12" s="19">
        <v>6.30431250035242E-2</v>
      </c>
      <c r="O12" s="19">
        <v>6.9926899368231807E-2</v>
      </c>
      <c r="P12" s="19">
        <v>8.3196127401111902E-2</v>
      </c>
      <c r="Q12" s="19">
        <v>8.1844684261279194E-2</v>
      </c>
      <c r="R12" s="19"/>
      <c r="S12" s="19">
        <v>0.101098230980274</v>
      </c>
      <c r="T12" s="19">
        <v>0.11003304524709</v>
      </c>
      <c r="U12" s="19">
        <v>7.6168463486546503E-2</v>
      </c>
      <c r="V12" s="19">
        <v>3.7851953663757799E-2</v>
      </c>
      <c r="W12" s="19">
        <v>5.7815685642694403E-2</v>
      </c>
      <c r="X12" s="19">
        <v>8.9410871457157204E-2</v>
      </c>
      <c r="Y12" s="19">
        <v>6.5961020177900301E-2</v>
      </c>
      <c r="Z12" s="19">
        <v>2.4115688372212798E-2</v>
      </c>
      <c r="AA12" s="19">
        <v>6.5072742649898804E-2</v>
      </c>
      <c r="AB12" s="19">
        <v>4.5687970129238198E-2</v>
      </c>
      <c r="AC12" s="19">
        <v>8.4832456667109396E-2</v>
      </c>
      <c r="AD12" s="19">
        <v>7.9332866852249995E-2</v>
      </c>
      <c r="AE12" s="19"/>
      <c r="AF12" s="19">
        <v>8.5528607346317898E-2</v>
      </c>
      <c r="AG12" s="19">
        <v>5.1909488848609797E-2</v>
      </c>
      <c r="AH12" s="19">
        <v>5.4092907960403398E-2</v>
      </c>
      <c r="AI12" s="19">
        <v>2.7993167526243701E-2</v>
      </c>
      <c r="AJ12" s="19">
        <v>5.0291018091384802E-2</v>
      </c>
      <c r="AK12" s="19"/>
      <c r="AL12" s="19">
        <v>2.7188924401143202E-2</v>
      </c>
      <c r="AM12" s="19">
        <v>4.8222329220998797E-2</v>
      </c>
      <c r="AN12" s="19">
        <v>6.0513508731019898E-2</v>
      </c>
      <c r="AO12" s="19">
        <v>2.9175055249168299E-2</v>
      </c>
      <c r="AP12" s="19">
        <v>5.5347824574131801E-2</v>
      </c>
      <c r="AQ12" s="19"/>
      <c r="AR12" s="19">
        <v>0</v>
      </c>
      <c r="AS12" s="19">
        <v>0</v>
      </c>
      <c r="AT12" s="19">
        <v>0</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T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1650</v>
      </c>
      <c r="D7" s="10">
        <v>819</v>
      </c>
      <c r="E7" s="10">
        <v>828</v>
      </c>
      <c r="F7" s="10"/>
      <c r="G7" s="10">
        <v>223</v>
      </c>
      <c r="H7" s="10">
        <v>305</v>
      </c>
      <c r="I7" s="10">
        <v>302</v>
      </c>
      <c r="J7" s="10">
        <v>304</v>
      </c>
      <c r="K7" s="10">
        <v>218</v>
      </c>
      <c r="L7" s="10">
        <v>298</v>
      </c>
      <c r="M7" s="10"/>
      <c r="N7" s="10">
        <v>391</v>
      </c>
      <c r="O7" s="10">
        <v>432</v>
      </c>
      <c r="P7" s="10">
        <v>379</v>
      </c>
      <c r="Q7" s="10">
        <v>442</v>
      </c>
      <c r="R7" s="10"/>
      <c r="S7" s="10">
        <v>235</v>
      </c>
      <c r="T7" s="10">
        <v>177</v>
      </c>
      <c r="U7" s="10">
        <v>119</v>
      </c>
      <c r="V7" s="10">
        <v>131</v>
      </c>
      <c r="W7" s="10">
        <v>112</v>
      </c>
      <c r="X7" s="10">
        <v>144</v>
      </c>
      <c r="Y7" s="10">
        <v>136</v>
      </c>
      <c r="Z7" s="10">
        <v>65</v>
      </c>
      <c r="AA7" s="10">
        <v>208</v>
      </c>
      <c r="AB7" s="10">
        <v>165</v>
      </c>
      <c r="AC7" s="10">
        <v>94</v>
      </c>
      <c r="AD7" s="10">
        <v>64</v>
      </c>
      <c r="AE7" s="10"/>
      <c r="AF7" s="10">
        <v>97</v>
      </c>
      <c r="AG7" s="10">
        <v>681</v>
      </c>
      <c r="AH7" s="10">
        <v>255</v>
      </c>
      <c r="AI7" s="10">
        <v>0</v>
      </c>
      <c r="AJ7" s="10">
        <v>168</v>
      </c>
      <c r="AK7" s="10"/>
      <c r="AL7" s="10">
        <v>176</v>
      </c>
      <c r="AM7" s="10">
        <v>398</v>
      </c>
      <c r="AN7" s="10">
        <v>423</v>
      </c>
      <c r="AO7" s="10">
        <v>76</v>
      </c>
      <c r="AP7" s="10">
        <v>131</v>
      </c>
      <c r="AQ7" s="10"/>
      <c r="AR7" s="10">
        <v>922</v>
      </c>
      <c r="AS7" s="10">
        <v>505</v>
      </c>
      <c r="AT7" s="10">
        <v>88</v>
      </c>
    </row>
    <row r="8" spans="2:46" ht="30" customHeight="1" x14ac:dyDescent="0.3">
      <c r="B8" s="11" t="s">
        <v>20</v>
      </c>
      <c r="C8" s="11">
        <v>1653</v>
      </c>
      <c r="D8" s="11">
        <v>806</v>
      </c>
      <c r="E8" s="11">
        <v>844</v>
      </c>
      <c r="F8" s="11"/>
      <c r="G8" s="11">
        <v>259</v>
      </c>
      <c r="H8" s="11">
        <v>291</v>
      </c>
      <c r="I8" s="11">
        <v>298</v>
      </c>
      <c r="J8" s="11">
        <v>296</v>
      </c>
      <c r="K8" s="11">
        <v>224</v>
      </c>
      <c r="L8" s="11">
        <v>285</v>
      </c>
      <c r="M8" s="11"/>
      <c r="N8" s="11">
        <v>445</v>
      </c>
      <c r="O8" s="11">
        <v>409</v>
      </c>
      <c r="P8" s="11">
        <v>358</v>
      </c>
      <c r="Q8" s="11">
        <v>435</v>
      </c>
      <c r="R8" s="11"/>
      <c r="S8" s="11">
        <v>232</v>
      </c>
      <c r="T8" s="11">
        <v>208</v>
      </c>
      <c r="U8" s="11">
        <v>121</v>
      </c>
      <c r="V8" s="11">
        <v>144</v>
      </c>
      <c r="W8" s="11">
        <v>111</v>
      </c>
      <c r="X8" s="11">
        <v>150</v>
      </c>
      <c r="Y8" s="11">
        <v>135</v>
      </c>
      <c r="Z8" s="11">
        <v>67</v>
      </c>
      <c r="AA8" s="11">
        <v>196</v>
      </c>
      <c r="AB8" s="11">
        <v>154</v>
      </c>
      <c r="AC8" s="11">
        <v>80</v>
      </c>
      <c r="AD8" s="11">
        <v>56</v>
      </c>
      <c r="AE8" s="11"/>
      <c r="AF8" s="11">
        <v>100</v>
      </c>
      <c r="AG8" s="11">
        <v>679</v>
      </c>
      <c r="AH8" s="11">
        <v>254</v>
      </c>
      <c r="AI8" s="11">
        <v>0</v>
      </c>
      <c r="AJ8" s="11">
        <v>177</v>
      </c>
      <c r="AK8" s="11"/>
      <c r="AL8" s="11">
        <v>182</v>
      </c>
      <c r="AM8" s="11">
        <v>395</v>
      </c>
      <c r="AN8" s="11">
        <v>422</v>
      </c>
      <c r="AO8" s="11">
        <v>75</v>
      </c>
      <c r="AP8" s="11">
        <v>139</v>
      </c>
      <c r="AQ8" s="11"/>
      <c r="AR8" s="11">
        <v>927</v>
      </c>
      <c r="AS8" s="11">
        <v>503</v>
      </c>
      <c r="AT8" s="11">
        <v>84</v>
      </c>
    </row>
    <row r="9" spans="2:46" ht="28.8" x14ac:dyDescent="0.3">
      <c r="B9" s="18" t="s">
        <v>74</v>
      </c>
      <c r="C9" s="17">
        <v>0.21307376279768001</v>
      </c>
      <c r="D9" s="17">
        <v>0.21852553397081401</v>
      </c>
      <c r="E9" s="17">
        <v>0.206259367707081</v>
      </c>
      <c r="F9" s="17"/>
      <c r="G9" s="17">
        <v>0.19691934319948801</v>
      </c>
      <c r="H9" s="17">
        <v>0.27597967669660101</v>
      </c>
      <c r="I9" s="17">
        <v>0.198236587162921</v>
      </c>
      <c r="J9" s="17">
        <v>0.19045836890158299</v>
      </c>
      <c r="K9" s="17">
        <v>0.23636642125549301</v>
      </c>
      <c r="L9" s="17">
        <v>0.184178854119776</v>
      </c>
      <c r="M9" s="17"/>
      <c r="N9" s="17">
        <v>0.28196037205198998</v>
      </c>
      <c r="O9" s="17">
        <v>0.19887855674789701</v>
      </c>
      <c r="P9" s="17">
        <v>0.18603376698466001</v>
      </c>
      <c r="Q9" s="17">
        <v>0.17612891672960099</v>
      </c>
      <c r="R9" s="17"/>
      <c r="S9" s="17">
        <v>0.21765618121528599</v>
      </c>
      <c r="T9" s="17">
        <v>0.19601281628346801</v>
      </c>
      <c r="U9" s="17">
        <v>0.18054407719527901</v>
      </c>
      <c r="V9" s="17">
        <v>0.21841064920753001</v>
      </c>
      <c r="W9" s="17">
        <v>0.21593026118894201</v>
      </c>
      <c r="X9" s="17">
        <v>0.177210144760308</v>
      </c>
      <c r="Y9" s="17">
        <v>0.21400821068140299</v>
      </c>
      <c r="Z9" s="17">
        <v>0.27963681980057498</v>
      </c>
      <c r="AA9" s="17">
        <v>0.242168264811566</v>
      </c>
      <c r="AB9" s="17">
        <v>0.25113724886298699</v>
      </c>
      <c r="AC9" s="17">
        <v>0.16660369458532401</v>
      </c>
      <c r="AD9" s="17">
        <v>0.18307554994688299</v>
      </c>
      <c r="AE9" s="17"/>
      <c r="AF9" s="17">
        <v>0.25382969946082901</v>
      </c>
      <c r="AG9" s="17">
        <v>0.22363005653315701</v>
      </c>
      <c r="AH9" s="17">
        <v>0.29665817852736998</v>
      </c>
      <c r="AI9" s="17">
        <v>0</v>
      </c>
      <c r="AJ9" s="17">
        <v>0.26309514620139202</v>
      </c>
      <c r="AK9" s="17"/>
      <c r="AL9" s="17">
        <v>0.26977041336374402</v>
      </c>
      <c r="AM9" s="17">
        <v>0.24468922924828801</v>
      </c>
      <c r="AN9" s="17">
        <v>0.235213011061951</v>
      </c>
      <c r="AO9" s="17">
        <v>0.188088245453254</v>
      </c>
      <c r="AP9" s="17">
        <v>0.248079792511675</v>
      </c>
      <c r="AQ9" s="17"/>
      <c r="AR9" s="17">
        <v>0.219964091168626</v>
      </c>
      <c r="AS9" s="17">
        <v>0.23031269277996699</v>
      </c>
      <c r="AT9" s="17">
        <v>0.219277202188638</v>
      </c>
    </row>
    <row r="10" spans="2:46" ht="43.2" x14ac:dyDescent="0.3">
      <c r="B10" s="18" t="s">
        <v>75</v>
      </c>
      <c r="C10" s="17">
        <v>0.106627659865894</v>
      </c>
      <c r="D10" s="17">
        <v>0.10939367900600699</v>
      </c>
      <c r="E10" s="17">
        <v>0.104363271538333</v>
      </c>
      <c r="F10" s="17"/>
      <c r="G10" s="17">
        <v>7.4704743699692502E-2</v>
      </c>
      <c r="H10" s="17">
        <v>0.15886994416283601</v>
      </c>
      <c r="I10" s="17">
        <v>0.107430243749616</v>
      </c>
      <c r="J10" s="17">
        <v>7.48903327512358E-2</v>
      </c>
      <c r="K10" s="17">
        <v>0.11393047594047601</v>
      </c>
      <c r="L10" s="17">
        <v>0.108647866934739</v>
      </c>
      <c r="M10" s="17"/>
      <c r="N10" s="17">
        <v>0.121042982071133</v>
      </c>
      <c r="O10" s="17">
        <v>9.8846531863078901E-2</v>
      </c>
      <c r="P10" s="17">
        <v>0.110267779141367</v>
      </c>
      <c r="Q10" s="17">
        <v>9.5721521380846095E-2</v>
      </c>
      <c r="R10" s="17"/>
      <c r="S10" s="17">
        <v>0.14041198146912001</v>
      </c>
      <c r="T10" s="17">
        <v>9.2361056469988795E-2</v>
      </c>
      <c r="U10" s="17">
        <v>0.11127146807781001</v>
      </c>
      <c r="V10" s="17">
        <v>7.7262045412496205E-2</v>
      </c>
      <c r="W10" s="17">
        <v>4.6583781026827899E-2</v>
      </c>
      <c r="X10" s="17">
        <v>0.120084089210978</v>
      </c>
      <c r="Y10" s="17">
        <v>0.125368446803102</v>
      </c>
      <c r="Z10" s="17">
        <v>8.8638499799487402E-2</v>
      </c>
      <c r="AA10" s="17">
        <v>0.10346331826237</v>
      </c>
      <c r="AB10" s="17">
        <v>8.9357289358529393E-2</v>
      </c>
      <c r="AC10" s="17">
        <v>0.12166436173513299</v>
      </c>
      <c r="AD10" s="17">
        <v>0.18107982592321401</v>
      </c>
      <c r="AE10" s="17"/>
      <c r="AF10" s="17">
        <v>0.131274396811183</v>
      </c>
      <c r="AG10" s="17">
        <v>0.11530346542292801</v>
      </c>
      <c r="AH10" s="17">
        <v>0.171363730004675</v>
      </c>
      <c r="AI10" s="17">
        <v>0</v>
      </c>
      <c r="AJ10" s="17">
        <v>0.105624057784186</v>
      </c>
      <c r="AK10" s="17"/>
      <c r="AL10" s="17">
        <v>7.8671325053686E-2</v>
      </c>
      <c r="AM10" s="17">
        <v>0.13673019156875299</v>
      </c>
      <c r="AN10" s="17">
        <v>0.130375785315507</v>
      </c>
      <c r="AO10" s="17">
        <v>8.5635391694842897E-2</v>
      </c>
      <c r="AP10" s="17">
        <v>0.136902836816678</v>
      </c>
      <c r="AQ10" s="17"/>
      <c r="AR10" s="17">
        <v>8.9521926611100797E-2</v>
      </c>
      <c r="AS10" s="17">
        <v>0.14315263662041999</v>
      </c>
      <c r="AT10" s="17">
        <v>0.154027492558094</v>
      </c>
    </row>
    <row r="11" spans="2:46" ht="28.8" x14ac:dyDescent="0.3">
      <c r="B11" s="18" t="s">
        <v>76</v>
      </c>
      <c r="C11" s="17">
        <v>0.10070658174885801</v>
      </c>
      <c r="D11" s="17">
        <v>0.10881776306419901</v>
      </c>
      <c r="E11" s="17">
        <v>9.3312030757424697E-2</v>
      </c>
      <c r="F11" s="17"/>
      <c r="G11" s="17">
        <v>0.13577687865916099</v>
      </c>
      <c r="H11" s="17">
        <v>8.7242316069365902E-2</v>
      </c>
      <c r="I11" s="17">
        <v>0.117315040416612</v>
      </c>
      <c r="J11" s="17">
        <v>0.100808129490361</v>
      </c>
      <c r="K11" s="17">
        <v>7.8287500271989094E-2</v>
      </c>
      <c r="L11" s="17">
        <v>8.2690343196782701E-2</v>
      </c>
      <c r="M11" s="17"/>
      <c r="N11" s="17">
        <v>6.2796218015025496E-2</v>
      </c>
      <c r="O11" s="17">
        <v>9.8125518691759298E-2</v>
      </c>
      <c r="P11" s="17">
        <v>9.0540584549161904E-2</v>
      </c>
      <c r="Q11" s="17">
        <v>0.14927166819103199</v>
      </c>
      <c r="R11" s="17"/>
      <c r="S11" s="17">
        <v>7.0183454848003202E-2</v>
      </c>
      <c r="T11" s="17">
        <v>0.111931044024105</v>
      </c>
      <c r="U11" s="17">
        <v>9.0184185489722304E-2</v>
      </c>
      <c r="V11" s="17">
        <v>0.105774530432199</v>
      </c>
      <c r="W11" s="17">
        <v>0.141949705019907</v>
      </c>
      <c r="X11" s="17">
        <v>0.176878870946794</v>
      </c>
      <c r="Y11" s="17">
        <v>7.4034236275280593E-2</v>
      </c>
      <c r="Z11" s="17">
        <v>8.9183431436033606E-2</v>
      </c>
      <c r="AA11" s="17">
        <v>9.2660522445814603E-2</v>
      </c>
      <c r="AB11" s="17">
        <v>7.6089281966615296E-2</v>
      </c>
      <c r="AC11" s="17">
        <v>7.1569955633264501E-2</v>
      </c>
      <c r="AD11" s="17">
        <v>0.124970540860754</v>
      </c>
      <c r="AE11" s="17"/>
      <c r="AF11" s="17">
        <v>0.128113361838018</v>
      </c>
      <c r="AG11" s="17">
        <v>9.7099780482940296E-2</v>
      </c>
      <c r="AH11" s="17">
        <v>8.9758584841761302E-2</v>
      </c>
      <c r="AI11" s="17">
        <v>0</v>
      </c>
      <c r="AJ11" s="17">
        <v>9.2872119955830404E-2</v>
      </c>
      <c r="AK11" s="17"/>
      <c r="AL11" s="17">
        <v>0.11546413836406499</v>
      </c>
      <c r="AM11" s="17">
        <v>0.101955008035026</v>
      </c>
      <c r="AN11" s="17">
        <v>8.5471678025540399E-2</v>
      </c>
      <c r="AO11" s="17">
        <v>7.6795235692220007E-2</v>
      </c>
      <c r="AP11" s="17">
        <v>0.14177384742833701</v>
      </c>
      <c r="AQ11" s="17"/>
      <c r="AR11" s="17">
        <v>0.11907784344983099</v>
      </c>
      <c r="AS11" s="17">
        <v>8.5112572722974497E-2</v>
      </c>
      <c r="AT11" s="17">
        <v>9.2895308141930005E-2</v>
      </c>
    </row>
    <row r="12" spans="2:46" ht="43.2" x14ac:dyDescent="0.3">
      <c r="B12" s="18" t="s">
        <v>77</v>
      </c>
      <c r="C12" s="17">
        <v>0.27719827978072498</v>
      </c>
      <c r="D12" s="17">
        <v>0.296781332644447</v>
      </c>
      <c r="E12" s="17">
        <v>0.25826949692822598</v>
      </c>
      <c r="F12" s="17"/>
      <c r="G12" s="17">
        <v>0.18059484749101701</v>
      </c>
      <c r="H12" s="17">
        <v>0.21009927649229901</v>
      </c>
      <c r="I12" s="17">
        <v>0.25519979070457299</v>
      </c>
      <c r="J12" s="17">
        <v>0.32259624798833503</v>
      </c>
      <c r="K12" s="17">
        <v>0.32669633141017701</v>
      </c>
      <c r="L12" s="17">
        <v>0.37069054232814003</v>
      </c>
      <c r="M12" s="17"/>
      <c r="N12" s="17">
        <v>0.28012318780420797</v>
      </c>
      <c r="O12" s="17">
        <v>0.303515851917593</v>
      </c>
      <c r="P12" s="17">
        <v>0.29789149174463497</v>
      </c>
      <c r="Q12" s="17">
        <v>0.23620371261789599</v>
      </c>
      <c r="R12" s="17"/>
      <c r="S12" s="17">
        <v>0.23881287672065399</v>
      </c>
      <c r="T12" s="17">
        <v>0.27239738243811201</v>
      </c>
      <c r="U12" s="17">
        <v>0.28795195270483198</v>
      </c>
      <c r="V12" s="17">
        <v>0.237508592451803</v>
      </c>
      <c r="W12" s="17">
        <v>0.32276360313643399</v>
      </c>
      <c r="X12" s="17">
        <v>0.24336609248822699</v>
      </c>
      <c r="Y12" s="17">
        <v>0.29588406747783702</v>
      </c>
      <c r="Z12" s="17">
        <v>0.36916167811795603</v>
      </c>
      <c r="AA12" s="17">
        <v>0.24122547821948601</v>
      </c>
      <c r="AB12" s="17">
        <v>0.31507765113293701</v>
      </c>
      <c r="AC12" s="17">
        <v>0.38317629382583002</v>
      </c>
      <c r="AD12" s="17">
        <v>0.24942213040950001</v>
      </c>
      <c r="AE12" s="17"/>
      <c r="AF12" s="17">
        <v>0.30760208286179203</v>
      </c>
      <c r="AG12" s="17">
        <v>0.31880695719890101</v>
      </c>
      <c r="AH12" s="17">
        <v>0.28076824232015901</v>
      </c>
      <c r="AI12" s="17">
        <v>0</v>
      </c>
      <c r="AJ12" s="17">
        <v>0.316036966880621</v>
      </c>
      <c r="AK12" s="17"/>
      <c r="AL12" s="17">
        <v>0.31063566368645101</v>
      </c>
      <c r="AM12" s="17">
        <v>0.31559747741015098</v>
      </c>
      <c r="AN12" s="17">
        <v>0.28107563664280899</v>
      </c>
      <c r="AO12" s="17">
        <v>0.15462103401356</v>
      </c>
      <c r="AP12" s="17">
        <v>0.26240776488626999</v>
      </c>
      <c r="AQ12" s="17"/>
      <c r="AR12" s="17">
        <v>0.30560088391654999</v>
      </c>
      <c r="AS12" s="17">
        <v>0.29922727029253199</v>
      </c>
      <c r="AT12" s="17">
        <v>0.128580904746224</v>
      </c>
    </row>
    <row r="13" spans="2:46" ht="43.2" x14ac:dyDescent="0.3">
      <c r="B13" s="18" t="s">
        <v>78</v>
      </c>
      <c r="C13" s="17">
        <v>0.13879250869076101</v>
      </c>
      <c r="D13" s="17">
        <v>0.14491836386486301</v>
      </c>
      <c r="E13" s="17">
        <v>0.13343114183555399</v>
      </c>
      <c r="F13" s="17"/>
      <c r="G13" s="17">
        <v>0.162396032054162</v>
      </c>
      <c r="H13" s="17">
        <v>0.14107011842845901</v>
      </c>
      <c r="I13" s="17">
        <v>0.116071200743675</v>
      </c>
      <c r="J13" s="17">
        <v>0.11984709763555</v>
      </c>
      <c r="K13" s="17">
        <v>0.12882665284221501</v>
      </c>
      <c r="L13" s="17">
        <v>0.166250148437107</v>
      </c>
      <c r="M13" s="17"/>
      <c r="N13" s="17">
        <v>0.153812960280484</v>
      </c>
      <c r="O13" s="17">
        <v>0.143793610288588</v>
      </c>
      <c r="P13" s="17">
        <v>0.12626822057978701</v>
      </c>
      <c r="Q13" s="17">
        <v>0.13091268476169901</v>
      </c>
      <c r="R13" s="17"/>
      <c r="S13" s="17">
        <v>0.15928671807995301</v>
      </c>
      <c r="T13" s="17">
        <v>0.16734872810757201</v>
      </c>
      <c r="U13" s="17">
        <v>0.113343913528846</v>
      </c>
      <c r="V13" s="17">
        <v>0.15891649401294</v>
      </c>
      <c r="W13" s="17">
        <v>0.14041377123439899</v>
      </c>
      <c r="X13" s="17">
        <v>0.13759416495725901</v>
      </c>
      <c r="Y13" s="17">
        <v>0.176111819794004</v>
      </c>
      <c r="Z13" s="17">
        <v>0.126738173504995</v>
      </c>
      <c r="AA13" s="17">
        <v>0.104600918754727</v>
      </c>
      <c r="AB13" s="17">
        <v>0.13977465405725201</v>
      </c>
      <c r="AC13" s="17">
        <v>0.110362466626635</v>
      </c>
      <c r="AD13" s="17">
        <v>3.2695063568214798E-2</v>
      </c>
      <c r="AE13" s="17"/>
      <c r="AF13" s="17">
        <v>0.12226416393875</v>
      </c>
      <c r="AG13" s="17">
        <v>0.19727890749407201</v>
      </c>
      <c r="AH13" s="17">
        <v>0.105669014790623</v>
      </c>
      <c r="AI13" s="17">
        <v>0</v>
      </c>
      <c r="AJ13" s="17">
        <v>0.15857780598138899</v>
      </c>
      <c r="AK13" s="17"/>
      <c r="AL13" s="17">
        <v>0.14841633554851</v>
      </c>
      <c r="AM13" s="17">
        <v>0.121874199063459</v>
      </c>
      <c r="AN13" s="17">
        <v>0.18345010037833701</v>
      </c>
      <c r="AO13" s="17">
        <v>0.22031855989506</v>
      </c>
      <c r="AP13" s="17">
        <v>0.130319285847596</v>
      </c>
      <c r="AQ13" s="17"/>
      <c r="AR13" s="17">
        <v>0.10658740449277999</v>
      </c>
      <c r="AS13" s="17">
        <v>0.18510404783520301</v>
      </c>
      <c r="AT13" s="17">
        <v>0.23086862166872901</v>
      </c>
    </row>
    <row r="14" spans="2:46" x14ac:dyDescent="0.3">
      <c r="B14" s="18" t="s">
        <v>79</v>
      </c>
      <c r="C14" s="17">
        <v>0.12864058348524199</v>
      </c>
      <c r="D14" s="17">
        <v>9.3114759157364599E-2</v>
      </c>
      <c r="E14" s="17">
        <v>0.163055201725955</v>
      </c>
      <c r="F14" s="17"/>
      <c r="G14" s="17">
        <v>0.11525390396519999</v>
      </c>
      <c r="H14" s="17">
        <v>0.10443319336773001</v>
      </c>
      <c r="I14" s="17">
        <v>0.17185850737639999</v>
      </c>
      <c r="J14" s="17">
        <v>0.17902166491145499</v>
      </c>
      <c r="K14" s="17">
        <v>0.107741399279565</v>
      </c>
      <c r="L14" s="17">
        <v>8.4439055342090202E-2</v>
      </c>
      <c r="M14" s="17"/>
      <c r="N14" s="17">
        <v>7.5230403787051398E-2</v>
      </c>
      <c r="O14" s="17">
        <v>0.11402630357457801</v>
      </c>
      <c r="P14" s="17">
        <v>0.149389330146487</v>
      </c>
      <c r="Q14" s="17">
        <v>0.179799312117914</v>
      </c>
      <c r="R14" s="17"/>
      <c r="S14" s="17">
        <v>0.123048732201181</v>
      </c>
      <c r="T14" s="17">
        <v>0.14158598674481701</v>
      </c>
      <c r="U14" s="17">
        <v>0.15367845867008401</v>
      </c>
      <c r="V14" s="17">
        <v>0.15721829473014101</v>
      </c>
      <c r="W14" s="17">
        <v>0.10733062945621399</v>
      </c>
      <c r="X14" s="17">
        <v>0.105378904354513</v>
      </c>
      <c r="Y14" s="17">
        <v>7.1942607907889797E-2</v>
      </c>
      <c r="Z14" s="17">
        <v>2.6884336874902999E-2</v>
      </c>
      <c r="AA14" s="17">
        <v>0.19301452364393401</v>
      </c>
      <c r="AB14" s="17">
        <v>0.100832819408065</v>
      </c>
      <c r="AC14" s="17">
        <v>0.11178977482093599</v>
      </c>
      <c r="AD14" s="17">
        <v>0.21367633459195501</v>
      </c>
      <c r="AE14" s="17"/>
      <c r="AF14" s="17">
        <v>4.8369538417260598E-2</v>
      </c>
      <c r="AG14" s="17">
        <v>3.7877067952519002E-2</v>
      </c>
      <c r="AH14" s="17">
        <v>5.5782249515412302E-2</v>
      </c>
      <c r="AI14" s="17">
        <v>0</v>
      </c>
      <c r="AJ14" s="17">
        <v>5.3576776353861801E-2</v>
      </c>
      <c r="AK14" s="17"/>
      <c r="AL14" s="17">
        <v>4.72849468754378E-2</v>
      </c>
      <c r="AM14" s="17">
        <v>7.3504898446888206E-2</v>
      </c>
      <c r="AN14" s="17">
        <v>6.01588974499455E-2</v>
      </c>
      <c r="AO14" s="17">
        <v>0.21806845417766299</v>
      </c>
      <c r="AP14" s="17">
        <v>4.9265265563319303E-2</v>
      </c>
      <c r="AQ14" s="17"/>
      <c r="AR14" s="17">
        <v>0.11855242676965</v>
      </c>
      <c r="AS14" s="17">
        <v>5.4740228480172001E-2</v>
      </c>
      <c r="AT14" s="17">
        <v>0.14070602925193901</v>
      </c>
    </row>
    <row r="15" spans="2:46" x14ac:dyDescent="0.3">
      <c r="B15" s="18" t="s">
        <v>80</v>
      </c>
      <c r="C15" s="19">
        <v>3.4960623630838898E-2</v>
      </c>
      <c r="D15" s="19">
        <v>2.84485682923061E-2</v>
      </c>
      <c r="E15" s="19">
        <v>4.1309489507427202E-2</v>
      </c>
      <c r="F15" s="19"/>
      <c r="G15" s="19">
        <v>0.13435425093127901</v>
      </c>
      <c r="H15" s="19">
        <v>2.2305474782710302E-2</v>
      </c>
      <c r="I15" s="19">
        <v>3.3888629846203201E-2</v>
      </c>
      <c r="J15" s="19">
        <v>1.2378158321479199E-2</v>
      </c>
      <c r="K15" s="19">
        <v>8.1512190000841995E-3</v>
      </c>
      <c r="L15" s="19">
        <v>3.1031896413659002E-3</v>
      </c>
      <c r="M15" s="19"/>
      <c r="N15" s="19">
        <v>2.5033875990107E-2</v>
      </c>
      <c r="O15" s="19">
        <v>4.2813626916506302E-2</v>
      </c>
      <c r="P15" s="19">
        <v>3.9608826853903198E-2</v>
      </c>
      <c r="Q15" s="19">
        <v>3.1962184201011198E-2</v>
      </c>
      <c r="R15" s="19"/>
      <c r="S15" s="19">
        <v>5.0600055465802402E-2</v>
      </c>
      <c r="T15" s="19">
        <v>1.8362985931938101E-2</v>
      </c>
      <c r="U15" s="19">
        <v>6.3025944333426107E-2</v>
      </c>
      <c r="V15" s="19">
        <v>4.4909393752890901E-2</v>
      </c>
      <c r="W15" s="19">
        <v>2.5028248937275E-2</v>
      </c>
      <c r="X15" s="19">
        <v>3.9487733281920699E-2</v>
      </c>
      <c r="Y15" s="19">
        <v>4.2650611060483699E-2</v>
      </c>
      <c r="Z15" s="19">
        <v>1.9757060466049699E-2</v>
      </c>
      <c r="AA15" s="19">
        <v>2.2866973862102801E-2</v>
      </c>
      <c r="AB15" s="19">
        <v>2.7731055213613701E-2</v>
      </c>
      <c r="AC15" s="19">
        <v>3.4833452772877402E-2</v>
      </c>
      <c r="AD15" s="19">
        <v>1.5080554699479901E-2</v>
      </c>
      <c r="AE15" s="19"/>
      <c r="AF15" s="19">
        <v>8.5467566721665195E-3</v>
      </c>
      <c r="AG15" s="19">
        <v>1.0003764915482801E-2</v>
      </c>
      <c r="AH15" s="19">
        <v>0</v>
      </c>
      <c r="AI15" s="19">
        <v>0</v>
      </c>
      <c r="AJ15" s="19">
        <v>1.0217126842720499E-2</v>
      </c>
      <c r="AK15" s="19"/>
      <c r="AL15" s="19">
        <v>2.9757177108106599E-2</v>
      </c>
      <c r="AM15" s="19">
        <v>5.6489962274339396E-3</v>
      </c>
      <c r="AN15" s="19">
        <v>2.4254891125911299E-2</v>
      </c>
      <c r="AO15" s="19">
        <v>5.6473079073401003E-2</v>
      </c>
      <c r="AP15" s="19">
        <v>3.1251206946123801E-2</v>
      </c>
      <c r="AQ15" s="19"/>
      <c r="AR15" s="19">
        <v>4.0695423591462103E-2</v>
      </c>
      <c r="AS15" s="19">
        <v>2.3505512687323699E-3</v>
      </c>
      <c r="AT15" s="19">
        <v>3.3644441444446102E-2</v>
      </c>
    </row>
    <row r="16" spans="2:46" x14ac:dyDescent="0.3">
      <c r="B16" s="16" t="s">
        <v>82</v>
      </c>
    </row>
    <row r="17" spans="2:2" x14ac:dyDescent="0.3">
      <c r="B17" t="s">
        <v>66</v>
      </c>
    </row>
    <row r="18" spans="2:2" x14ac:dyDescent="0.3">
      <c r="B18" t="s">
        <v>67</v>
      </c>
    </row>
    <row r="20" spans="2:2" x14ac:dyDescent="0.3">
      <c r="B20"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T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1525</v>
      </c>
      <c r="D7" s="10">
        <v>778</v>
      </c>
      <c r="E7" s="10">
        <v>744</v>
      </c>
      <c r="F7" s="10"/>
      <c r="G7" s="10">
        <v>184</v>
      </c>
      <c r="H7" s="10">
        <v>268</v>
      </c>
      <c r="I7" s="10">
        <v>274</v>
      </c>
      <c r="J7" s="10">
        <v>291</v>
      </c>
      <c r="K7" s="10">
        <v>207</v>
      </c>
      <c r="L7" s="10">
        <v>301</v>
      </c>
      <c r="M7" s="10"/>
      <c r="N7" s="10">
        <v>360</v>
      </c>
      <c r="O7" s="10">
        <v>409</v>
      </c>
      <c r="P7" s="10">
        <v>351</v>
      </c>
      <c r="Q7" s="10">
        <v>400</v>
      </c>
      <c r="R7" s="10"/>
      <c r="S7" s="10">
        <v>201</v>
      </c>
      <c r="T7" s="10">
        <v>165</v>
      </c>
      <c r="U7" s="10">
        <v>107</v>
      </c>
      <c r="V7" s="10">
        <v>128</v>
      </c>
      <c r="W7" s="10">
        <v>105</v>
      </c>
      <c r="X7" s="10">
        <v>136</v>
      </c>
      <c r="Y7" s="10">
        <v>128</v>
      </c>
      <c r="Z7" s="10">
        <v>65</v>
      </c>
      <c r="AA7" s="10">
        <v>194</v>
      </c>
      <c r="AB7" s="10">
        <v>150</v>
      </c>
      <c r="AC7" s="10">
        <v>89</v>
      </c>
      <c r="AD7" s="10">
        <v>57</v>
      </c>
      <c r="AE7" s="10"/>
      <c r="AF7" s="10">
        <v>84</v>
      </c>
      <c r="AG7" s="10">
        <v>608</v>
      </c>
      <c r="AH7" s="10">
        <v>233</v>
      </c>
      <c r="AI7" s="10">
        <v>98</v>
      </c>
      <c r="AJ7" s="10">
        <v>149</v>
      </c>
      <c r="AK7" s="10"/>
      <c r="AL7" s="10">
        <v>173</v>
      </c>
      <c r="AM7" s="10">
        <v>430</v>
      </c>
      <c r="AN7" s="10">
        <v>386</v>
      </c>
      <c r="AO7" s="10">
        <v>36</v>
      </c>
      <c r="AP7" s="10">
        <v>124</v>
      </c>
      <c r="AQ7" s="10"/>
      <c r="AR7" s="10">
        <v>931</v>
      </c>
      <c r="AS7" s="10">
        <v>594</v>
      </c>
      <c r="AT7" s="10">
        <v>0</v>
      </c>
    </row>
    <row r="8" spans="2:46" ht="30" customHeight="1" x14ac:dyDescent="0.3">
      <c r="B8" s="11" t="s">
        <v>20</v>
      </c>
      <c r="C8" s="11">
        <v>1528</v>
      </c>
      <c r="D8" s="11">
        <v>769</v>
      </c>
      <c r="E8" s="11">
        <v>757</v>
      </c>
      <c r="F8" s="11"/>
      <c r="G8" s="11">
        <v>216</v>
      </c>
      <c r="H8" s="11">
        <v>258</v>
      </c>
      <c r="I8" s="11">
        <v>270</v>
      </c>
      <c r="J8" s="11">
        <v>284</v>
      </c>
      <c r="K8" s="11">
        <v>215</v>
      </c>
      <c r="L8" s="11">
        <v>286</v>
      </c>
      <c r="M8" s="11"/>
      <c r="N8" s="11">
        <v>412</v>
      </c>
      <c r="O8" s="11">
        <v>387</v>
      </c>
      <c r="P8" s="11">
        <v>333</v>
      </c>
      <c r="Q8" s="11">
        <v>391</v>
      </c>
      <c r="R8" s="11"/>
      <c r="S8" s="11">
        <v>198</v>
      </c>
      <c r="T8" s="11">
        <v>195</v>
      </c>
      <c r="U8" s="11">
        <v>108</v>
      </c>
      <c r="V8" s="11">
        <v>142</v>
      </c>
      <c r="W8" s="11">
        <v>103</v>
      </c>
      <c r="X8" s="11">
        <v>142</v>
      </c>
      <c r="Y8" s="11">
        <v>127</v>
      </c>
      <c r="Z8" s="11">
        <v>67</v>
      </c>
      <c r="AA8" s="11">
        <v>183</v>
      </c>
      <c r="AB8" s="11">
        <v>140</v>
      </c>
      <c r="AC8" s="11">
        <v>76</v>
      </c>
      <c r="AD8" s="11">
        <v>49</v>
      </c>
      <c r="AE8" s="11"/>
      <c r="AF8" s="11">
        <v>86</v>
      </c>
      <c r="AG8" s="11">
        <v>608</v>
      </c>
      <c r="AH8" s="11">
        <v>231</v>
      </c>
      <c r="AI8" s="11">
        <v>99</v>
      </c>
      <c r="AJ8" s="11">
        <v>157</v>
      </c>
      <c r="AK8" s="11"/>
      <c r="AL8" s="11">
        <v>180</v>
      </c>
      <c r="AM8" s="11">
        <v>428</v>
      </c>
      <c r="AN8" s="11">
        <v>385</v>
      </c>
      <c r="AO8" s="11">
        <v>35</v>
      </c>
      <c r="AP8" s="11">
        <v>131</v>
      </c>
      <c r="AQ8" s="11"/>
      <c r="AR8" s="11">
        <v>936</v>
      </c>
      <c r="AS8" s="11">
        <v>592</v>
      </c>
      <c r="AT8" s="11">
        <v>0</v>
      </c>
    </row>
    <row r="9" spans="2:46" x14ac:dyDescent="0.3">
      <c r="B9" s="18" t="s">
        <v>61</v>
      </c>
      <c r="C9" s="17">
        <v>0.245436527597996</v>
      </c>
      <c r="D9" s="17">
        <v>0.29598338725622803</v>
      </c>
      <c r="E9" s="17">
        <v>0.195041570066948</v>
      </c>
      <c r="F9" s="17"/>
      <c r="G9" s="17">
        <v>0.25036379148853899</v>
      </c>
      <c r="H9" s="17">
        <v>0.353563530150936</v>
      </c>
      <c r="I9" s="17">
        <v>0.25329712543955102</v>
      </c>
      <c r="J9" s="17">
        <v>0.187665887961522</v>
      </c>
      <c r="K9" s="17">
        <v>0.21758254906298399</v>
      </c>
      <c r="L9" s="17">
        <v>0.214782073643111</v>
      </c>
      <c r="M9" s="17"/>
      <c r="N9" s="17">
        <v>0.28240074990372899</v>
      </c>
      <c r="O9" s="17">
        <v>0.261600659593832</v>
      </c>
      <c r="P9" s="17">
        <v>0.222860349889139</v>
      </c>
      <c r="Q9" s="17">
        <v>0.21076390495605901</v>
      </c>
      <c r="R9" s="17"/>
      <c r="S9" s="17">
        <v>0.36052011262607597</v>
      </c>
      <c r="T9" s="17">
        <v>0.19146705895670099</v>
      </c>
      <c r="U9" s="17">
        <v>0.28227971013376502</v>
      </c>
      <c r="V9" s="17">
        <v>0.22768676534708801</v>
      </c>
      <c r="W9" s="17">
        <v>0.26571775287224397</v>
      </c>
      <c r="X9" s="17">
        <v>0.26704807419574</v>
      </c>
      <c r="Y9" s="17">
        <v>0.228930272315744</v>
      </c>
      <c r="Z9" s="17">
        <v>0.27714698814323602</v>
      </c>
      <c r="AA9" s="17">
        <v>0.266490890680879</v>
      </c>
      <c r="AB9" s="17">
        <v>0.143216311000983</v>
      </c>
      <c r="AC9" s="17">
        <v>0.17440000061288199</v>
      </c>
      <c r="AD9" s="17">
        <v>0.183455286065076</v>
      </c>
      <c r="AE9" s="17"/>
      <c r="AF9" s="17">
        <v>0.17241769922699299</v>
      </c>
      <c r="AG9" s="17">
        <v>0.24451305656723499</v>
      </c>
      <c r="AH9" s="17">
        <v>0.30345679906075601</v>
      </c>
      <c r="AI9" s="17">
        <v>0.451399548439468</v>
      </c>
      <c r="AJ9" s="17">
        <v>0.28454943733153798</v>
      </c>
      <c r="AK9" s="17"/>
      <c r="AL9" s="17">
        <v>0.22932547165797099</v>
      </c>
      <c r="AM9" s="17">
        <v>0.29966502357847502</v>
      </c>
      <c r="AN9" s="17">
        <v>0.25290298251069598</v>
      </c>
      <c r="AO9" s="17">
        <v>0.80382259623265295</v>
      </c>
      <c r="AP9" s="17">
        <v>0.14244923932533901</v>
      </c>
      <c r="AQ9" s="17"/>
      <c r="AR9" s="17">
        <v>0.13758864936968701</v>
      </c>
      <c r="AS9" s="17">
        <v>0.41587613182510702</v>
      </c>
      <c r="AT9" s="17">
        <v>0</v>
      </c>
    </row>
    <row r="10" spans="2:46" x14ac:dyDescent="0.3">
      <c r="B10" s="18" t="s">
        <v>62</v>
      </c>
      <c r="C10" s="17">
        <v>0.53806991227563095</v>
      </c>
      <c r="D10" s="17">
        <v>0.49715697601856601</v>
      </c>
      <c r="E10" s="17">
        <v>0.57781504502160597</v>
      </c>
      <c r="F10" s="17"/>
      <c r="G10" s="17">
        <v>0.57087677371444601</v>
      </c>
      <c r="H10" s="17">
        <v>0.46015043651704401</v>
      </c>
      <c r="I10" s="17">
        <v>0.52812744558110802</v>
      </c>
      <c r="J10" s="17">
        <v>0.60257600541419898</v>
      </c>
      <c r="K10" s="17">
        <v>0.55380425530792499</v>
      </c>
      <c r="L10" s="17">
        <v>0.51731893182562205</v>
      </c>
      <c r="M10" s="17"/>
      <c r="N10" s="17">
        <v>0.49334304052982703</v>
      </c>
      <c r="O10" s="17">
        <v>0.50556152487294803</v>
      </c>
      <c r="P10" s="17">
        <v>0.54263282534812496</v>
      </c>
      <c r="Q10" s="17">
        <v>0.61503680449273401</v>
      </c>
      <c r="R10" s="17"/>
      <c r="S10" s="17">
        <v>0.43392193119495698</v>
      </c>
      <c r="T10" s="17">
        <v>0.52186516743048805</v>
      </c>
      <c r="U10" s="17">
        <v>0.41625021076407098</v>
      </c>
      <c r="V10" s="17">
        <v>0.559249101773026</v>
      </c>
      <c r="W10" s="17">
        <v>0.46410240507380002</v>
      </c>
      <c r="X10" s="17">
        <v>0.59905715024256401</v>
      </c>
      <c r="Y10" s="17">
        <v>0.54561314311009101</v>
      </c>
      <c r="Z10" s="17">
        <v>0.58363121255887096</v>
      </c>
      <c r="AA10" s="17">
        <v>0.56014860589494397</v>
      </c>
      <c r="AB10" s="17">
        <v>0.62754776893563602</v>
      </c>
      <c r="AC10" s="17">
        <v>0.60645839324149098</v>
      </c>
      <c r="AD10" s="17">
        <v>0.68368322002091797</v>
      </c>
      <c r="AE10" s="17"/>
      <c r="AF10" s="17">
        <v>0.66365734869636805</v>
      </c>
      <c r="AG10" s="17">
        <v>0.56263632011671405</v>
      </c>
      <c r="AH10" s="17">
        <v>0.46870635564002</v>
      </c>
      <c r="AI10" s="17">
        <v>0.20629053818586901</v>
      </c>
      <c r="AJ10" s="17">
        <v>0.42529625406857602</v>
      </c>
      <c r="AK10" s="17"/>
      <c r="AL10" s="17">
        <v>0.523405189816051</v>
      </c>
      <c r="AM10" s="17">
        <v>0.43111625269901199</v>
      </c>
      <c r="AN10" s="17">
        <v>0.57743393668262899</v>
      </c>
      <c r="AO10" s="17">
        <v>0.122496816945772</v>
      </c>
      <c r="AP10" s="17">
        <v>0.71020432910623799</v>
      </c>
      <c r="AQ10" s="17"/>
      <c r="AR10" s="17">
        <v>0.69831539277692101</v>
      </c>
      <c r="AS10" s="17">
        <v>0.28482268363749103</v>
      </c>
      <c r="AT10" s="17">
        <v>0</v>
      </c>
    </row>
    <row r="11" spans="2:46" x14ac:dyDescent="0.3">
      <c r="B11" s="18" t="s">
        <v>79</v>
      </c>
      <c r="C11" s="19">
        <v>0.216493560126373</v>
      </c>
      <c r="D11" s="19">
        <v>0.20685963672520599</v>
      </c>
      <c r="E11" s="19">
        <v>0.22714338491144601</v>
      </c>
      <c r="F11" s="19"/>
      <c r="G11" s="19">
        <v>0.178759434797015</v>
      </c>
      <c r="H11" s="19">
        <v>0.18628603333201901</v>
      </c>
      <c r="I11" s="19">
        <v>0.21857542897934101</v>
      </c>
      <c r="J11" s="19">
        <v>0.20975810662427799</v>
      </c>
      <c r="K11" s="19">
        <v>0.22861319562909099</v>
      </c>
      <c r="L11" s="19">
        <v>0.26789899453126698</v>
      </c>
      <c r="M11" s="19"/>
      <c r="N11" s="19">
        <v>0.22425620956644399</v>
      </c>
      <c r="O11" s="19">
        <v>0.23283781553322</v>
      </c>
      <c r="P11" s="19">
        <v>0.23450682476273599</v>
      </c>
      <c r="Q11" s="19">
        <v>0.174199290551208</v>
      </c>
      <c r="R11" s="19"/>
      <c r="S11" s="19">
        <v>0.20555795617896599</v>
      </c>
      <c r="T11" s="19">
        <v>0.28666777361281098</v>
      </c>
      <c r="U11" s="19">
        <v>0.301470079102164</v>
      </c>
      <c r="V11" s="19">
        <v>0.21306413287988599</v>
      </c>
      <c r="W11" s="19">
        <v>0.27017984205395601</v>
      </c>
      <c r="X11" s="19">
        <v>0.13389477556169699</v>
      </c>
      <c r="Y11" s="19">
        <v>0.22545658457416501</v>
      </c>
      <c r="Z11" s="19">
        <v>0.139221799297893</v>
      </c>
      <c r="AA11" s="19">
        <v>0.173360503424177</v>
      </c>
      <c r="AB11" s="19">
        <v>0.229235920063381</v>
      </c>
      <c r="AC11" s="19">
        <v>0.219141606145626</v>
      </c>
      <c r="AD11" s="19">
        <v>0.13286149391400501</v>
      </c>
      <c r="AE11" s="19"/>
      <c r="AF11" s="19">
        <v>0.16392495207663901</v>
      </c>
      <c r="AG11" s="19">
        <v>0.19285062331605099</v>
      </c>
      <c r="AH11" s="19">
        <v>0.22783684529922299</v>
      </c>
      <c r="AI11" s="19">
        <v>0.34230991337466299</v>
      </c>
      <c r="AJ11" s="19">
        <v>0.290154308599886</v>
      </c>
      <c r="AK11" s="19"/>
      <c r="AL11" s="19">
        <v>0.24726933852597799</v>
      </c>
      <c r="AM11" s="19">
        <v>0.26921872372251199</v>
      </c>
      <c r="AN11" s="19">
        <v>0.169663080806675</v>
      </c>
      <c r="AO11" s="19">
        <v>7.3680586821575397E-2</v>
      </c>
      <c r="AP11" s="19">
        <v>0.147346431568422</v>
      </c>
      <c r="AQ11" s="19"/>
      <c r="AR11" s="19">
        <v>0.16409595785339201</v>
      </c>
      <c r="AS11" s="19">
        <v>0.29930118453740201</v>
      </c>
      <c r="AT11" s="19">
        <v>0</v>
      </c>
    </row>
    <row r="12" spans="2:46" x14ac:dyDescent="0.3">
      <c r="B12" s="16" t="s">
        <v>84</v>
      </c>
    </row>
    <row r="13" spans="2:46" x14ac:dyDescent="0.3">
      <c r="B13" t="s">
        <v>66</v>
      </c>
    </row>
    <row r="14" spans="2:46" x14ac:dyDescent="0.3">
      <c r="B14" t="s">
        <v>67</v>
      </c>
    </row>
    <row r="16" spans="2:46" x14ac:dyDescent="0.3">
      <c r="B16"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T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ht="28.8" x14ac:dyDescent="0.3">
      <c r="B9" s="18" t="s">
        <v>85</v>
      </c>
      <c r="C9" s="17">
        <v>0.462623594067754</v>
      </c>
      <c r="D9" s="17">
        <v>0.48654310563284697</v>
      </c>
      <c r="E9" s="17">
        <v>0.44058989598828402</v>
      </c>
      <c r="F9" s="17"/>
      <c r="G9" s="17">
        <v>0.396315164498311</v>
      </c>
      <c r="H9" s="17">
        <v>0.49294359576845098</v>
      </c>
      <c r="I9" s="17">
        <v>0.46403457314451402</v>
      </c>
      <c r="J9" s="17">
        <v>0.38069844812647902</v>
      </c>
      <c r="K9" s="17">
        <v>0.48225495906492799</v>
      </c>
      <c r="L9" s="17">
        <v>0.53438129206778595</v>
      </c>
      <c r="M9" s="17"/>
      <c r="N9" s="17">
        <v>0.51805478393784998</v>
      </c>
      <c r="O9" s="17">
        <v>0.46409580708201997</v>
      </c>
      <c r="P9" s="17">
        <v>0.47284212015653698</v>
      </c>
      <c r="Q9" s="17">
        <v>0.39197677130973202</v>
      </c>
      <c r="R9" s="17"/>
      <c r="S9" s="17">
        <v>0.47779290119457901</v>
      </c>
      <c r="T9" s="17">
        <v>0.47752500881690602</v>
      </c>
      <c r="U9" s="17">
        <v>0.49819402781704197</v>
      </c>
      <c r="V9" s="17">
        <v>0.53228820731859305</v>
      </c>
      <c r="W9" s="17">
        <v>0.45595933920640302</v>
      </c>
      <c r="X9" s="17">
        <v>0.48032593301186199</v>
      </c>
      <c r="Y9" s="17">
        <v>0.46490071165692098</v>
      </c>
      <c r="Z9" s="17">
        <v>0.45423727169768002</v>
      </c>
      <c r="AA9" s="17">
        <v>0.40679702986257599</v>
      </c>
      <c r="AB9" s="17">
        <v>0.43679178127732099</v>
      </c>
      <c r="AC9" s="17">
        <v>0.38569594095677201</v>
      </c>
      <c r="AD9" s="17">
        <v>0.40128044091187798</v>
      </c>
      <c r="AE9" s="17"/>
      <c r="AF9" s="17">
        <v>0.39416154116887298</v>
      </c>
      <c r="AG9" s="17">
        <v>0.45642781482713601</v>
      </c>
      <c r="AH9" s="17">
        <v>0.53047991109431802</v>
      </c>
      <c r="AI9" s="17">
        <v>0.56391948556232896</v>
      </c>
      <c r="AJ9" s="17">
        <v>0.54324544636248195</v>
      </c>
      <c r="AK9" s="17"/>
      <c r="AL9" s="17">
        <v>0.52570529587609105</v>
      </c>
      <c r="AM9" s="17">
        <v>0.54810556072281402</v>
      </c>
      <c r="AN9" s="17">
        <v>0.45762993219103199</v>
      </c>
      <c r="AO9" s="17">
        <v>0.50948655972583501</v>
      </c>
      <c r="AP9" s="17">
        <v>0.37081418827739399</v>
      </c>
      <c r="AQ9" s="17"/>
      <c r="AR9" s="17">
        <v>0.35037898562611802</v>
      </c>
      <c r="AS9" s="17">
        <v>0.64873804004542202</v>
      </c>
      <c r="AT9" s="17">
        <v>0.54022448021413205</v>
      </c>
    </row>
    <row r="10" spans="2:46" ht="43.2" x14ac:dyDescent="0.3">
      <c r="B10" s="18" t="s">
        <v>86</v>
      </c>
      <c r="C10" s="17">
        <v>0.36972058677667402</v>
      </c>
      <c r="D10" s="17">
        <v>0.386433563138117</v>
      </c>
      <c r="E10" s="17">
        <v>0.35338863117222902</v>
      </c>
      <c r="F10" s="17"/>
      <c r="G10" s="17">
        <v>0.31989565474933701</v>
      </c>
      <c r="H10" s="17">
        <v>0.406431516518384</v>
      </c>
      <c r="I10" s="17">
        <v>0.31143168380893499</v>
      </c>
      <c r="J10" s="17">
        <v>0.35464020382862399</v>
      </c>
      <c r="K10" s="17">
        <v>0.35243354418036099</v>
      </c>
      <c r="L10" s="17">
        <v>0.44445723673586202</v>
      </c>
      <c r="M10" s="17"/>
      <c r="N10" s="17">
        <v>0.425624097243538</v>
      </c>
      <c r="O10" s="17">
        <v>0.37452910861996502</v>
      </c>
      <c r="P10" s="17">
        <v>0.36500683337624201</v>
      </c>
      <c r="Q10" s="17">
        <v>0.31304339499843198</v>
      </c>
      <c r="R10" s="17"/>
      <c r="S10" s="17">
        <v>0.38618714818197802</v>
      </c>
      <c r="T10" s="17">
        <v>0.38064400524487002</v>
      </c>
      <c r="U10" s="17">
        <v>0.36390590139177798</v>
      </c>
      <c r="V10" s="17">
        <v>0.38076191445714802</v>
      </c>
      <c r="W10" s="17">
        <v>0.36411325437563202</v>
      </c>
      <c r="X10" s="17">
        <v>0.38441137282712801</v>
      </c>
      <c r="Y10" s="17">
        <v>0.40620057023504802</v>
      </c>
      <c r="Z10" s="17">
        <v>0.35546625007856503</v>
      </c>
      <c r="AA10" s="17">
        <v>0.38955825694905599</v>
      </c>
      <c r="AB10" s="17">
        <v>0.35639728369672502</v>
      </c>
      <c r="AC10" s="17">
        <v>0.24843492423043101</v>
      </c>
      <c r="AD10" s="17">
        <v>0.28840098464681702</v>
      </c>
      <c r="AE10" s="17"/>
      <c r="AF10" s="17">
        <v>0.34293199954908099</v>
      </c>
      <c r="AG10" s="17">
        <v>0.37466008748402102</v>
      </c>
      <c r="AH10" s="17">
        <v>0.39523582513406103</v>
      </c>
      <c r="AI10" s="17">
        <v>0.46669650850894701</v>
      </c>
      <c r="AJ10" s="17">
        <v>0.46188023996970701</v>
      </c>
      <c r="AK10" s="17"/>
      <c r="AL10" s="17">
        <v>0.43624967099178003</v>
      </c>
      <c r="AM10" s="17">
        <v>0.43008006354300599</v>
      </c>
      <c r="AN10" s="17">
        <v>0.34963439471130398</v>
      </c>
      <c r="AO10" s="17">
        <v>0.42263111184984198</v>
      </c>
      <c r="AP10" s="17">
        <v>0.29339689999187302</v>
      </c>
      <c r="AQ10" s="17"/>
      <c r="AR10" s="17">
        <v>0.262271951988856</v>
      </c>
      <c r="AS10" s="17">
        <v>0.532547986005112</v>
      </c>
      <c r="AT10" s="17">
        <v>0.44587685178332798</v>
      </c>
    </row>
    <row r="11" spans="2:46" ht="28.8" x14ac:dyDescent="0.3">
      <c r="B11" s="18" t="s">
        <v>87</v>
      </c>
      <c r="C11" s="17">
        <v>0.34669344627759202</v>
      </c>
      <c r="D11" s="17">
        <v>0.354465045014559</v>
      </c>
      <c r="E11" s="17">
        <v>0.34011549943438701</v>
      </c>
      <c r="F11" s="17"/>
      <c r="G11" s="17">
        <v>0.374848922721988</v>
      </c>
      <c r="H11" s="17">
        <v>0.411901077570688</v>
      </c>
      <c r="I11" s="17">
        <v>0.34090074684944199</v>
      </c>
      <c r="J11" s="17">
        <v>0.300194115800971</v>
      </c>
      <c r="K11" s="17">
        <v>0.34921527380925999</v>
      </c>
      <c r="L11" s="17">
        <v>0.31574790818288501</v>
      </c>
      <c r="M11" s="17"/>
      <c r="N11" s="17">
        <v>0.41804683735324399</v>
      </c>
      <c r="O11" s="17">
        <v>0.32936383366722699</v>
      </c>
      <c r="P11" s="17">
        <v>0.34975168329224998</v>
      </c>
      <c r="Q11" s="17">
        <v>0.28524910363217698</v>
      </c>
      <c r="R11" s="17"/>
      <c r="S11" s="17">
        <v>0.389206936990657</v>
      </c>
      <c r="T11" s="17">
        <v>0.36733685712707098</v>
      </c>
      <c r="U11" s="17">
        <v>0.29780923170055501</v>
      </c>
      <c r="V11" s="17">
        <v>0.38494477318974502</v>
      </c>
      <c r="W11" s="17">
        <v>0.39473822813383702</v>
      </c>
      <c r="X11" s="17">
        <v>0.37911980499276798</v>
      </c>
      <c r="Y11" s="17">
        <v>0.34242237596144498</v>
      </c>
      <c r="Z11" s="17">
        <v>0.30318212354829099</v>
      </c>
      <c r="AA11" s="17">
        <v>0.30863850470514897</v>
      </c>
      <c r="AB11" s="17">
        <v>0.32208391467571501</v>
      </c>
      <c r="AC11" s="17">
        <v>0.25469693381314901</v>
      </c>
      <c r="AD11" s="17">
        <v>0.30090337378028997</v>
      </c>
      <c r="AE11" s="17"/>
      <c r="AF11" s="17">
        <v>0.23149155037328301</v>
      </c>
      <c r="AG11" s="17">
        <v>0.35171004721279497</v>
      </c>
      <c r="AH11" s="17">
        <v>0.42816290011304697</v>
      </c>
      <c r="AI11" s="17">
        <v>0.39063446348318098</v>
      </c>
      <c r="AJ11" s="17">
        <v>0.37094087297477102</v>
      </c>
      <c r="AK11" s="17"/>
      <c r="AL11" s="17">
        <v>0.36884507592910298</v>
      </c>
      <c r="AM11" s="17">
        <v>0.41039517707289302</v>
      </c>
      <c r="AN11" s="17">
        <v>0.34417549929074198</v>
      </c>
      <c r="AO11" s="17">
        <v>0.36017033656163799</v>
      </c>
      <c r="AP11" s="17">
        <v>0.30173808663108398</v>
      </c>
      <c r="AQ11" s="17"/>
      <c r="AR11" s="17">
        <v>0.26774224714526701</v>
      </c>
      <c r="AS11" s="17">
        <v>0.49057581521367399</v>
      </c>
      <c r="AT11" s="17">
        <v>0.36011837355737503</v>
      </c>
    </row>
    <row r="12" spans="2:46" ht="43.2" x14ac:dyDescent="0.3">
      <c r="B12" s="18" t="s">
        <v>88</v>
      </c>
      <c r="C12" s="17">
        <v>0.30300425021309102</v>
      </c>
      <c r="D12" s="17">
        <v>0.31887041458395898</v>
      </c>
      <c r="E12" s="17">
        <v>0.28730343437980999</v>
      </c>
      <c r="F12" s="17"/>
      <c r="G12" s="17">
        <v>0.29498028120131697</v>
      </c>
      <c r="H12" s="17">
        <v>0.37691620373863</v>
      </c>
      <c r="I12" s="17">
        <v>0.30248919146483599</v>
      </c>
      <c r="J12" s="17">
        <v>0.27098926674323898</v>
      </c>
      <c r="K12" s="17">
        <v>0.317562860109671</v>
      </c>
      <c r="L12" s="17">
        <v>0.26491020117302899</v>
      </c>
      <c r="M12" s="17"/>
      <c r="N12" s="17">
        <v>0.35067237943804502</v>
      </c>
      <c r="O12" s="17">
        <v>0.27875147140242901</v>
      </c>
      <c r="P12" s="17">
        <v>0.293861314321612</v>
      </c>
      <c r="Q12" s="17">
        <v>0.28421279566281898</v>
      </c>
      <c r="R12" s="17"/>
      <c r="S12" s="17">
        <v>0.37899626725402702</v>
      </c>
      <c r="T12" s="17">
        <v>0.29091566414110998</v>
      </c>
      <c r="U12" s="17">
        <v>0.25559479762838</v>
      </c>
      <c r="V12" s="17">
        <v>0.28360091119002101</v>
      </c>
      <c r="W12" s="17">
        <v>0.31535017517136799</v>
      </c>
      <c r="X12" s="17">
        <v>0.31392654485238403</v>
      </c>
      <c r="Y12" s="17">
        <v>0.30844527820666501</v>
      </c>
      <c r="Z12" s="17">
        <v>0.33074450190815802</v>
      </c>
      <c r="AA12" s="17">
        <v>0.26529421526165398</v>
      </c>
      <c r="AB12" s="17">
        <v>0.31269264272269198</v>
      </c>
      <c r="AC12" s="17">
        <v>0.228819864654283</v>
      </c>
      <c r="AD12" s="17">
        <v>0.30521921740614799</v>
      </c>
      <c r="AE12" s="17"/>
      <c r="AF12" s="17">
        <v>0.34266647685190199</v>
      </c>
      <c r="AG12" s="17">
        <v>0.35360597282133099</v>
      </c>
      <c r="AH12" s="17">
        <v>0.37250344759828602</v>
      </c>
      <c r="AI12" s="17">
        <v>0.22981504257865201</v>
      </c>
      <c r="AJ12" s="17">
        <v>0.26411270294242201</v>
      </c>
      <c r="AK12" s="17"/>
      <c r="AL12" s="17">
        <v>0.35484845011150801</v>
      </c>
      <c r="AM12" s="17">
        <v>0.350540878587976</v>
      </c>
      <c r="AN12" s="17">
        <v>0.36732599015009798</v>
      </c>
      <c r="AO12" s="17">
        <v>0.18222508066180401</v>
      </c>
      <c r="AP12" s="17">
        <v>0.33976503536897401</v>
      </c>
      <c r="AQ12" s="17"/>
      <c r="AR12" s="17">
        <v>0.28254086893469199</v>
      </c>
      <c r="AS12" s="17">
        <v>0.43160612323257902</v>
      </c>
      <c r="AT12" s="17">
        <v>0.20880802577406099</v>
      </c>
    </row>
    <row r="13" spans="2:46" ht="28.8" x14ac:dyDescent="0.3">
      <c r="B13" s="18" t="s">
        <v>89</v>
      </c>
      <c r="C13" s="17">
        <v>0.24734704523397799</v>
      </c>
      <c r="D13" s="17">
        <v>0.27333576833384099</v>
      </c>
      <c r="E13" s="17">
        <v>0.22265205861059301</v>
      </c>
      <c r="F13" s="17"/>
      <c r="G13" s="17">
        <v>0.235311293279893</v>
      </c>
      <c r="H13" s="17">
        <v>0.28288863819139698</v>
      </c>
      <c r="I13" s="17">
        <v>0.24137040987905201</v>
      </c>
      <c r="J13" s="17">
        <v>0.222586201627303</v>
      </c>
      <c r="K13" s="17">
        <v>0.226904497643277</v>
      </c>
      <c r="L13" s="17">
        <v>0.26520725746151003</v>
      </c>
      <c r="M13" s="17"/>
      <c r="N13" s="17">
        <v>0.30432165850191301</v>
      </c>
      <c r="O13" s="17">
        <v>0.22878773956712301</v>
      </c>
      <c r="P13" s="17">
        <v>0.23330106826174901</v>
      </c>
      <c r="Q13" s="17">
        <v>0.218349583257996</v>
      </c>
      <c r="R13" s="17"/>
      <c r="S13" s="17">
        <v>0.29835866452760101</v>
      </c>
      <c r="T13" s="17">
        <v>0.26003470604627499</v>
      </c>
      <c r="U13" s="17">
        <v>0.24415816784605701</v>
      </c>
      <c r="V13" s="17">
        <v>0.26321387003804902</v>
      </c>
      <c r="W13" s="17">
        <v>0.29391221683673602</v>
      </c>
      <c r="X13" s="17">
        <v>0.26426886361319102</v>
      </c>
      <c r="Y13" s="17">
        <v>0.20688607906627299</v>
      </c>
      <c r="Z13" s="17">
        <v>0.19032315709667599</v>
      </c>
      <c r="AA13" s="17">
        <v>0.19655660179915699</v>
      </c>
      <c r="AB13" s="17">
        <v>0.25887807293822102</v>
      </c>
      <c r="AC13" s="17">
        <v>0.215852617185707</v>
      </c>
      <c r="AD13" s="17">
        <v>0.142552382383237</v>
      </c>
      <c r="AE13" s="17"/>
      <c r="AF13" s="17">
        <v>0.211247932053751</v>
      </c>
      <c r="AG13" s="17">
        <v>0.26448300222166998</v>
      </c>
      <c r="AH13" s="17">
        <v>0.31727007700985199</v>
      </c>
      <c r="AI13" s="17">
        <v>0.28012464794836001</v>
      </c>
      <c r="AJ13" s="17">
        <v>0.26918478566076298</v>
      </c>
      <c r="AK13" s="17"/>
      <c r="AL13" s="17">
        <v>0.25830952966092502</v>
      </c>
      <c r="AM13" s="17">
        <v>0.314750565576571</v>
      </c>
      <c r="AN13" s="17">
        <v>0.27013268740619401</v>
      </c>
      <c r="AO13" s="17">
        <v>0.22994293693154999</v>
      </c>
      <c r="AP13" s="17">
        <v>0.18253134498770701</v>
      </c>
      <c r="AQ13" s="17"/>
      <c r="AR13" s="17">
        <v>0.175392804931987</v>
      </c>
      <c r="AS13" s="17">
        <v>0.38699781148160201</v>
      </c>
      <c r="AT13" s="17">
        <v>0.238109839586466</v>
      </c>
    </row>
    <row r="14" spans="2:46" ht="28.8" x14ac:dyDescent="0.3">
      <c r="B14" s="18" t="s">
        <v>90</v>
      </c>
      <c r="C14" s="17">
        <v>0.20386848072773001</v>
      </c>
      <c r="D14" s="17">
        <v>0.18173440819453199</v>
      </c>
      <c r="E14" s="17">
        <v>0.22424289474717601</v>
      </c>
      <c r="F14" s="17"/>
      <c r="G14" s="17">
        <v>0.15115340734563801</v>
      </c>
      <c r="H14" s="17">
        <v>0.121902899653374</v>
      </c>
      <c r="I14" s="17">
        <v>0.182084682610968</v>
      </c>
      <c r="J14" s="17">
        <v>0.27415573863690501</v>
      </c>
      <c r="K14" s="17">
        <v>0.260640356056213</v>
      </c>
      <c r="L14" s="17">
        <v>0.228083963697089</v>
      </c>
      <c r="M14" s="17"/>
      <c r="N14" s="17">
        <v>0.16542584030906801</v>
      </c>
      <c r="O14" s="17">
        <v>0.210454463582781</v>
      </c>
      <c r="P14" s="17">
        <v>0.19205714226440701</v>
      </c>
      <c r="Q14" s="17">
        <v>0.24950109565331499</v>
      </c>
      <c r="R14" s="17"/>
      <c r="S14" s="17">
        <v>0.113677077418031</v>
      </c>
      <c r="T14" s="17">
        <v>0.20793906447434701</v>
      </c>
      <c r="U14" s="17">
        <v>0.161103437497362</v>
      </c>
      <c r="V14" s="17">
        <v>0.164100938993232</v>
      </c>
      <c r="W14" s="17">
        <v>0.165388636971948</v>
      </c>
      <c r="X14" s="17">
        <v>0.205864140257635</v>
      </c>
      <c r="Y14" s="17">
        <v>0.194621529388121</v>
      </c>
      <c r="Z14" s="17">
        <v>0.236512568737622</v>
      </c>
      <c r="AA14" s="17">
        <v>0.25955524427347298</v>
      </c>
      <c r="AB14" s="17">
        <v>0.28470155127756203</v>
      </c>
      <c r="AC14" s="17">
        <v>0.29904941980954403</v>
      </c>
      <c r="AD14" s="17">
        <v>0.30125217877236199</v>
      </c>
      <c r="AE14" s="17"/>
      <c r="AF14" s="17">
        <v>0.32152139796267099</v>
      </c>
      <c r="AG14" s="17">
        <v>0.24158024575284201</v>
      </c>
      <c r="AH14" s="17">
        <v>0.151777903954355</v>
      </c>
      <c r="AI14" s="17">
        <v>1.8593650330917599E-2</v>
      </c>
      <c r="AJ14" s="17">
        <v>0.217944514698234</v>
      </c>
      <c r="AK14" s="17"/>
      <c r="AL14" s="17">
        <v>0.215464368105999</v>
      </c>
      <c r="AM14" s="17">
        <v>0.14448121667984401</v>
      </c>
      <c r="AN14" s="17">
        <v>0.24065749398702899</v>
      </c>
      <c r="AO14" s="17">
        <v>7.3442987954956901E-3</v>
      </c>
      <c r="AP14" s="17">
        <v>0.36035992607353901</v>
      </c>
      <c r="AQ14" s="17"/>
      <c r="AR14" s="17">
        <v>0.36684676927927401</v>
      </c>
      <c r="AS14" s="17">
        <v>7.3954288401025595E-2</v>
      </c>
      <c r="AT14" s="17">
        <v>6.2959933859173204E-3</v>
      </c>
    </row>
    <row r="15" spans="2:46" ht="43.2" x14ac:dyDescent="0.3">
      <c r="B15" s="18" t="s">
        <v>91</v>
      </c>
      <c r="C15" s="17">
        <v>0.18208977542334601</v>
      </c>
      <c r="D15" s="17">
        <v>0.19328217273798001</v>
      </c>
      <c r="E15" s="17">
        <v>0.17167808221856501</v>
      </c>
      <c r="F15" s="17"/>
      <c r="G15" s="17">
        <v>0.21196034573208999</v>
      </c>
      <c r="H15" s="17">
        <v>0.23657295802406</v>
      </c>
      <c r="I15" s="17">
        <v>0.18177008046596799</v>
      </c>
      <c r="J15" s="17">
        <v>0.153666104324961</v>
      </c>
      <c r="K15" s="17">
        <v>0.156421281568034</v>
      </c>
      <c r="L15" s="17">
        <v>0.158516933318744</v>
      </c>
      <c r="M15" s="17"/>
      <c r="N15" s="17">
        <v>0.233834252361619</v>
      </c>
      <c r="O15" s="17">
        <v>0.17627460659691399</v>
      </c>
      <c r="P15" s="17">
        <v>0.16904219634387199</v>
      </c>
      <c r="Q15" s="17">
        <v>0.145999062199347</v>
      </c>
      <c r="R15" s="17"/>
      <c r="S15" s="17">
        <v>0.232035192536068</v>
      </c>
      <c r="T15" s="17">
        <v>0.21131379370638601</v>
      </c>
      <c r="U15" s="17">
        <v>0.15750360630737301</v>
      </c>
      <c r="V15" s="17">
        <v>0.22254806887140499</v>
      </c>
      <c r="W15" s="17">
        <v>0.150586927719007</v>
      </c>
      <c r="X15" s="17">
        <v>0.19582153963651899</v>
      </c>
      <c r="Y15" s="17">
        <v>0.128018836888496</v>
      </c>
      <c r="Z15" s="17">
        <v>0.217658372383596</v>
      </c>
      <c r="AA15" s="17">
        <v>0.14601481023996299</v>
      </c>
      <c r="AB15" s="17">
        <v>0.16251422061045601</v>
      </c>
      <c r="AC15" s="17">
        <v>0.143482093141509</v>
      </c>
      <c r="AD15" s="17">
        <v>0.151357645196429</v>
      </c>
      <c r="AE15" s="17"/>
      <c r="AF15" s="17">
        <v>0.23052206599782299</v>
      </c>
      <c r="AG15" s="17">
        <v>0.18444720553115501</v>
      </c>
      <c r="AH15" s="17">
        <v>0.17482143014420301</v>
      </c>
      <c r="AI15" s="17">
        <v>0.23987447430828701</v>
      </c>
      <c r="AJ15" s="17">
        <v>0.191168024650928</v>
      </c>
      <c r="AK15" s="17"/>
      <c r="AL15" s="17">
        <v>0.18051703242302</v>
      </c>
      <c r="AM15" s="17">
        <v>0.181215485581909</v>
      </c>
      <c r="AN15" s="17">
        <v>0.20082076311550001</v>
      </c>
      <c r="AO15" s="17">
        <v>0.210826580965638</v>
      </c>
      <c r="AP15" s="17">
        <v>0.171947939063329</v>
      </c>
      <c r="AQ15" s="17"/>
      <c r="AR15" s="17">
        <v>0.14316317737096901</v>
      </c>
      <c r="AS15" s="17">
        <v>0.23734761809375199</v>
      </c>
      <c r="AT15" s="17">
        <v>0.22527510455638899</v>
      </c>
    </row>
    <row r="16" spans="2:46" x14ac:dyDescent="0.3">
      <c r="B16" s="18" t="s">
        <v>79</v>
      </c>
      <c r="C16" s="19">
        <v>8.8060951845003704E-2</v>
      </c>
      <c r="D16" s="19">
        <v>7.3450753243467504E-2</v>
      </c>
      <c r="E16" s="19">
        <v>0.102615685941453</v>
      </c>
      <c r="F16" s="19"/>
      <c r="G16" s="19">
        <v>0.115408929059564</v>
      </c>
      <c r="H16" s="19">
        <v>6.7739986335269994E-2</v>
      </c>
      <c r="I16" s="19">
        <v>0.10398826928061999</v>
      </c>
      <c r="J16" s="19">
        <v>8.9409142818809198E-2</v>
      </c>
      <c r="K16" s="19">
        <v>7.0752548253158506E-2</v>
      </c>
      <c r="L16" s="19">
        <v>8.3922889802846803E-2</v>
      </c>
      <c r="M16" s="19"/>
      <c r="N16" s="19">
        <v>4.9782873112358503E-2</v>
      </c>
      <c r="O16" s="19">
        <v>0.11225197628517899</v>
      </c>
      <c r="P16" s="19">
        <v>8.2610569027066594E-2</v>
      </c>
      <c r="Q16" s="19">
        <v>0.110046811197215</v>
      </c>
      <c r="R16" s="19"/>
      <c r="S16" s="19">
        <v>9.8981992347209002E-2</v>
      </c>
      <c r="T16" s="19">
        <v>0.10715947994486601</v>
      </c>
      <c r="U16" s="19">
        <v>0.14182842479593499</v>
      </c>
      <c r="V16" s="19">
        <v>6.8838026033024996E-2</v>
      </c>
      <c r="W16" s="19">
        <v>6.6065667612520196E-2</v>
      </c>
      <c r="X16" s="19">
        <v>7.1607717223342901E-2</v>
      </c>
      <c r="Y16" s="19">
        <v>6.6789111227958303E-2</v>
      </c>
      <c r="Z16" s="19">
        <v>5.0981999798069201E-2</v>
      </c>
      <c r="AA16" s="19">
        <v>9.1763142803323094E-2</v>
      </c>
      <c r="AB16" s="19">
        <v>6.5468999964375704E-2</v>
      </c>
      <c r="AC16" s="19">
        <v>8.3188559054303807E-2</v>
      </c>
      <c r="AD16" s="19">
        <v>0.13794117873220499</v>
      </c>
      <c r="AE16" s="19"/>
      <c r="AF16" s="19">
        <v>4.7730395870621702E-2</v>
      </c>
      <c r="AG16" s="19">
        <v>2.1894187695448299E-2</v>
      </c>
      <c r="AH16" s="19">
        <v>4.9602086932926802E-2</v>
      </c>
      <c r="AI16" s="19">
        <v>0.14220103477187099</v>
      </c>
      <c r="AJ16" s="19">
        <v>5.0251840855296902E-2</v>
      </c>
      <c r="AK16" s="19"/>
      <c r="AL16" s="19">
        <v>4.9892993729198698E-2</v>
      </c>
      <c r="AM16" s="19">
        <v>3.9750201557890601E-2</v>
      </c>
      <c r="AN16" s="19">
        <v>2.5072464628269699E-2</v>
      </c>
      <c r="AO16" s="19">
        <v>0.16898137256154899</v>
      </c>
      <c r="AP16" s="19">
        <v>2.3884997541034399E-2</v>
      </c>
      <c r="AQ16" s="19"/>
      <c r="AR16" s="19">
        <v>6.3994419543586797E-2</v>
      </c>
      <c r="AS16" s="19">
        <v>2.2131491609472798E-2</v>
      </c>
      <c r="AT16" s="19">
        <v>0.147565522589792</v>
      </c>
    </row>
    <row r="17" spans="2:2" x14ac:dyDescent="0.3">
      <c r="B17" s="16"/>
    </row>
    <row r="18" spans="2:2" x14ac:dyDescent="0.3">
      <c r="B18" t="s">
        <v>66</v>
      </c>
    </row>
    <row r="19" spans="2:2" x14ac:dyDescent="0.3">
      <c r="B19" t="s">
        <v>67</v>
      </c>
    </row>
    <row r="21" spans="2:2" x14ac:dyDescent="0.3">
      <c r="B21"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T2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106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93</v>
      </c>
      <c r="C9" s="17">
        <v>0.24620462922641401</v>
      </c>
      <c r="D9" s="17">
        <v>0.26409251897706698</v>
      </c>
      <c r="E9" s="17">
        <v>0.22943190545513001</v>
      </c>
      <c r="F9" s="17"/>
      <c r="G9" s="17">
        <v>0.192013004801177</v>
      </c>
      <c r="H9" s="17">
        <v>0.293327898680111</v>
      </c>
      <c r="I9" s="17">
        <v>0.211529052491501</v>
      </c>
      <c r="J9" s="17">
        <v>0.21715689207057201</v>
      </c>
      <c r="K9" s="17">
        <v>0.269613245976492</v>
      </c>
      <c r="L9" s="17">
        <v>0.28012930620377002</v>
      </c>
      <c r="M9" s="17"/>
      <c r="N9" s="17">
        <v>0.290880655782014</v>
      </c>
      <c r="O9" s="17">
        <v>0.27494926458946101</v>
      </c>
      <c r="P9" s="17">
        <v>0.23420987100476801</v>
      </c>
      <c r="Q9" s="17">
        <v>0.18170508890843901</v>
      </c>
      <c r="R9" s="17"/>
      <c r="S9" s="17">
        <v>0.28647964698897799</v>
      </c>
      <c r="T9" s="17">
        <v>0.243628214639348</v>
      </c>
      <c r="U9" s="17">
        <v>0.290588301866192</v>
      </c>
      <c r="V9" s="17">
        <v>0.29510532902776798</v>
      </c>
      <c r="W9" s="17">
        <v>0.284059828906565</v>
      </c>
      <c r="X9" s="17">
        <v>0.226960507244654</v>
      </c>
      <c r="Y9" s="17">
        <v>0.21423460995724</v>
      </c>
      <c r="Z9" s="17">
        <v>0.235215347334294</v>
      </c>
      <c r="AA9" s="17">
        <v>0.205090984841139</v>
      </c>
      <c r="AB9" s="17">
        <v>0.20645976715186601</v>
      </c>
      <c r="AC9" s="17">
        <v>0.21214444528885201</v>
      </c>
      <c r="AD9" s="17">
        <v>0.19971839189601401</v>
      </c>
      <c r="AE9" s="17"/>
      <c r="AF9" s="17">
        <v>0.19806632626971499</v>
      </c>
      <c r="AG9" s="17">
        <v>0.23354993699809801</v>
      </c>
      <c r="AH9" s="17">
        <v>0.27511148297285898</v>
      </c>
      <c r="AI9" s="17">
        <v>0.43569382405610901</v>
      </c>
      <c r="AJ9" s="17">
        <v>0.233158960484808</v>
      </c>
      <c r="AK9" s="17"/>
      <c r="AL9" s="17">
        <v>0.213873773253479</v>
      </c>
      <c r="AM9" s="17">
        <v>0.274741537587601</v>
      </c>
      <c r="AN9" s="17">
        <v>0.21683256880771301</v>
      </c>
      <c r="AO9" s="17">
        <v>0.46653439233912702</v>
      </c>
      <c r="AP9" s="17">
        <v>0.14281099027132699</v>
      </c>
      <c r="AQ9" s="17"/>
      <c r="AR9" s="17">
        <v>0.12584988104577599</v>
      </c>
      <c r="AS9" s="17">
        <v>0.31476200748427502</v>
      </c>
      <c r="AT9" s="17">
        <v>0.48927659555127501</v>
      </c>
    </row>
    <row r="10" spans="2:46" x14ac:dyDescent="0.3">
      <c r="B10" s="18" t="s">
        <v>94</v>
      </c>
      <c r="C10" s="17">
        <v>0.17870137151114401</v>
      </c>
      <c r="D10" s="17">
        <v>0.20502201499195999</v>
      </c>
      <c r="E10" s="17">
        <v>0.15347857658049499</v>
      </c>
      <c r="F10" s="17"/>
      <c r="G10" s="17">
        <v>0.135564985361672</v>
      </c>
      <c r="H10" s="17">
        <v>0.20360578768903101</v>
      </c>
      <c r="I10" s="17">
        <v>0.15432823742398899</v>
      </c>
      <c r="J10" s="17">
        <v>0.16248941353245699</v>
      </c>
      <c r="K10" s="17">
        <v>0.18304175765448</v>
      </c>
      <c r="L10" s="17">
        <v>0.217313513624314</v>
      </c>
      <c r="M10" s="17"/>
      <c r="N10" s="17">
        <v>0.208739671183681</v>
      </c>
      <c r="O10" s="17">
        <v>0.21463993006263499</v>
      </c>
      <c r="P10" s="17">
        <v>0.15487171687843701</v>
      </c>
      <c r="Q10" s="17">
        <v>0.132100528471148</v>
      </c>
      <c r="R10" s="17"/>
      <c r="S10" s="17">
        <v>0.207473326153465</v>
      </c>
      <c r="T10" s="17">
        <v>0.15163250869381201</v>
      </c>
      <c r="U10" s="17">
        <v>0.20817479222493901</v>
      </c>
      <c r="V10" s="17">
        <v>0.17435248291768099</v>
      </c>
      <c r="W10" s="17">
        <v>0.16045827229975199</v>
      </c>
      <c r="X10" s="17">
        <v>0.18057199265281601</v>
      </c>
      <c r="Y10" s="17">
        <v>0.19241797803868099</v>
      </c>
      <c r="Z10" s="17">
        <v>0.17170037299499999</v>
      </c>
      <c r="AA10" s="17">
        <v>0.211938445138421</v>
      </c>
      <c r="AB10" s="17">
        <v>0.14525117394335499</v>
      </c>
      <c r="AC10" s="17">
        <v>0.133551260262776</v>
      </c>
      <c r="AD10" s="17">
        <v>0.15951240359834401</v>
      </c>
      <c r="AE10" s="17"/>
      <c r="AF10" s="17">
        <v>7.3271661439965302E-2</v>
      </c>
      <c r="AG10" s="17">
        <v>0.16198732642668201</v>
      </c>
      <c r="AH10" s="17">
        <v>0.18665832134614399</v>
      </c>
      <c r="AI10" s="17">
        <v>0.312226064745732</v>
      </c>
      <c r="AJ10" s="17">
        <v>0.18665596138413801</v>
      </c>
      <c r="AK10" s="17"/>
      <c r="AL10" s="17">
        <v>0.159236440699079</v>
      </c>
      <c r="AM10" s="17">
        <v>0.165900280994421</v>
      </c>
      <c r="AN10" s="17">
        <v>0.17409778796564901</v>
      </c>
      <c r="AO10" s="17">
        <v>0.32153110935845097</v>
      </c>
      <c r="AP10" s="17">
        <v>0.105281917821968</v>
      </c>
      <c r="AQ10" s="17"/>
      <c r="AR10" s="17">
        <v>0.106138897409711</v>
      </c>
      <c r="AS10" s="17">
        <v>0.22144035655177799</v>
      </c>
      <c r="AT10" s="17">
        <v>0.33399000528669498</v>
      </c>
    </row>
    <row r="11" spans="2:46" x14ac:dyDescent="0.3">
      <c r="B11" s="18" t="s">
        <v>95</v>
      </c>
      <c r="C11" s="17">
        <v>0.16295421713275299</v>
      </c>
      <c r="D11" s="17">
        <v>0.18300495126796801</v>
      </c>
      <c r="E11" s="17">
        <v>0.14174995701736101</v>
      </c>
      <c r="F11" s="17"/>
      <c r="G11" s="17">
        <v>0.18426628036815401</v>
      </c>
      <c r="H11" s="17">
        <v>0.231365405494459</v>
      </c>
      <c r="I11" s="17">
        <v>0.14232824321148599</v>
      </c>
      <c r="J11" s="17">
        <v>0.130257297165636</v>
      </c>
      <c r="K11" s="17">
        <v>0.116884354975373</v>
      </c>
      <c r="L11" s="17">
        <v>0.167500188362772</v>
      </c>
      <c r="M11" s="17"/>
      <c r="N11" s="17">
        <v>0.213871738175161</v>
      </c>
      <c r="O11" s="17">
        <v>0.156977030768542</v>
      </c>
      <c r="P11" s="17">
        <v>0.123336745451384</v>
      </c>
      <c r="Q11" s="17">
        <v>0.14915221724546901</v>
      </c>
      <c r="R11" s="17"/>
      <c r="S11" s="17">
        <v>0.24031171123386999</v>
      </c>
      <c r="T11" s="17">
        <v>0.15905385605417399</v>
      </c>
      <c r="U11" s="17">
        <v>0.173370355301766</v>
      </c>
      <c r="V11" s="17">
        <v>0.188996772471589</v>
      </c>
      <c r="W11" s="17">
        <v>0.183515238877523</v>
      </c>
      <c r="X11" s="17">
        <v>0.15613577110108801</v>
      </c>
      <c r="Y11" s="17">
        <v>0.14310917425725</v>
      </c>
      <c r="Z11" s="17">
        <v>0.173320354477839</v>
      </c>
      <c r="AA11" s="17">
        <v>0.13257059611265501</v>
      </c>
      <c r="AB11" s="17">
        <v>0.118090810993804</v>
      </c>
      <c r="AC11" s="17">
        <v>9.9016933550446801E-2</v>
      </c>
      <c r="AD11" s="17">
        <v>7.6427109807526497E-2</v>
      </c>
      <c r="AE11" s="17"/>
      <c r="AF11" s="17">
        <v>0.12569031967831901</v>
      </c>
      <c r="AG11" s="17">
        <v>0.16722913287886501</v>
      </c>
      <c r="AH11" s="17">
        <v>0.15043827644039101</v>
      </c>
      <c r="AI11" s="17">
        <v>0.29328746492660701</v>
      </c>
      <c r="AJ11" s="17">
        <v>0.159421767450523</v>
      </c>
      <c r="AK11" s="17"/>
      <c r="AL11" s="17">
        <v>0.15182797223779401</v>
      </c>
      <c r="AM11" s="17">
        <v>0.16109493356549601</v>
      </c>
      <c r="AN11" s="17">
        <v>0.18585300490731799</v>
      </c>
      <c r="AO11" s="17">
        <v>0.31043800723911602</v>
      </c>
      <c r="AP11" s="17">
        <v>0.106909493715554</v>
      </c>
      <c r="AQ11" s="17"/>
      <c r="AR11" s="17">
        <v>8.5298566523531405E-2</v>
      </c>
      <c r="AS11" s="17">
        <v>0.20197863276206299</v>
      </c>
      <c r="AT11" s="17">
        <v>0.323125919711509</v>
      </c>
    </row>
    <row r="12" spans="2:46" ht="28.8" x14ac:dyDescent="0.3">
      <c r="B12" s="18" t="s">
        <v>96</v>
      </c>
      <c r="C12" s="17">
        <v>0.15892327830080799</v>
      </c>
      <c r="D12" s="17">
        <v>0.187702811450141</v>
      </c>
      <c r="E12" s="17">
        <v>0.13024118494348999</v>
      </c>
      <c r="F12" s="17"/>
      <c r="G12" s="17">
        <v>0.13679118198917301</v>
      </c>
      <c r="H12" s="17">
        <v>0.19172523211832601</v>
      </c>
      <c r="I12" s="17">
        <v>0.12575155001689101</v>
      </c>
      <c r="J12" s="17">
        <v>0.10837584350787099</v>
      </c>
      <c r="K12" s="17">
        <v>0.16264125000943</v>
      </c>
      <c r="L12" s="17">
        <v>0.212626293200737</v>
      </c>
      <c r="M12" s="17"/>
      <c r="N12" s="17">
        <v>0.19557007920175101</v>
      </c>
      <c r="O12" s="17">
        <v>0.165282219866209</v>
      </c>
      <c r="P12" s="17">
        <v>0.13741987878665801</v>
      </c>
      <c r="Q12" s="17">
        <v>0.131512717985662</v>
      </c>
      <c r="R12" s="17"/>
      <c r="S12" s="17">
        <v>0.21467345189932999</v>
      </c>
      <c r="T12" s="17">
        <v>0.175404759026489</v>
      </c>
      <c r="U12" s="17">
        <v>0.16391581399684699</v>
      </c>
      <c r="V12" s="17">
        <v>0.15644484369529099</v>
      </c>
      <c r="W12" s="17">
        <v>0.16417743366559201</v>
      </c>
      <c r="X12" s="17">
        <v>0.148584227554801</v>
      </c>
      <c r="Y12" s="17">
        <v>0.11712696945083501</v>
      </c>
      <c r="Z12" s="17">
        <v>0.147015522228473</v>
      </c>
      <c r="AA12" s="17">
        <v>0.13764494287884299</v>
      </c>
      <c r="AB12" s="17">
        <v>0.14705287908377801</v>
      </c>
      <c r="AC12" s="17">
        <v>0.125392129101696</v>
      </c>
      <c r="AD12" s="17">
        <v>0.136822098545405</v>
      </c>
      <c r="AE12" s="17"/>
      <c r="AF12" s="17">
        <v>0.129147696099571</v>
      </c>
      <c r="AG12" s="17">
        <v>0.14624601498147699</v>
      </c>
      <c r="AH12" s="17">
        <v>0.162835327964403</v>
      </c>
      <c r="AI12" s="17">
        <v>0.28649612446780398</v>
      </c>
      <c r="AJ12" s="17">
        <v>0.16047356565988499</v>
      </c>
      <c r="AK12" s="17"/>
      <c r="AL12" s="17">
        <v>0.15079006570870301</v>
      </c>
      <c r="AM12" s="17">
        <v>0.17900594355018001</v>
      </c>
      <c r="AN12" s="17">
        <v>0.141850521428976</v>
      </c>
      <c r="AO12" s="17">
        <v>0.30586113486734201</v>
      </c>
      <c r="AP12" s="17">
        <v>8.9312819692748402E-2</v>
      </c>
      <c r="AQ12" s="17"/>
      <c r="AR12" s="17">
        <v>7.3482147978439702E-2</v>
      </c>
      <c r="AS12" s="17">
        <v>0.22625291039171</v>
      </c>
      <c r="AT12" s="17">
        <v>0.30699588321899302</v>
      </c>
    </row>
    <row r="13" spans="2:46" x14ac:dyDescent="0.3">
      <c r="B13" s="18" t="s">
        <v>97</v>
      </c>
      <c r="C13" s="17">
        <v>0.15353787679473699</v>
      </c>
      <c r="D13" s="17">
        <v>0.17288365248557999</v>
      </c>
      <c r="E13" s="17">
        <v>0.135064670991216</v>
      </c>
      <c r="F13" s="17"/>
      <c r="G13" s="17">
        <v>0.18078032727638799</v>
      </c>
      <c r="H13" s="17">
        <v>0.24063434435099601</v>
      </c>
      <c r="I13" s="17">
        <v>0.17474533366057499</v>
      </c>
      <c r="J13" s="17">
        <v>0.13163286789120299</v>
      </c>
      <c r="K13" s="17">
        <v>0.112449589184316</v>
      </c>
      <c r="L13" s="17">
        <v>9.2715162110176302E-2</v>
      </c>
      <c r="M13" s="17"/>
      <c r="N13" s="17">
        <v>0.20235875211068099</v>
      </c>
      <c r="O13" s="17">
        <v>0.153881315282385</v>
      </c>
      <c r="P13" s="17">
        <v>0.127444176542929</v>
      </c>
      <c r="Q13" s="17">
        <v>0.121064959026777</v>
      </c>
      <c r="R13" s="17"/>
      <c r="S13" s="17">
        <v>0.22363827252170901</v>
      </c>
      <c r="T13" s="17">
        <v>0.13556729134964501</v>
      </c>
      <c r="U13" s="17">
        <v>0.11966792861863999</v>
      </c>
      <c r="V13" s="17">
        <v>0.19490511582738801</v>
      </c>
      <c r="W13" s="17">
        <v>0.15538344326321099</v>
      </c>
      <c r="X13" s="17">
        <v>0.17783803915708399</v>
      </c>
      <c r="Y13" s="17">
        <v>9.7481533470388598E-2</v>
      </c>
      <c r="Z13" s="17">
        <v>0.18571911366618901</v>
      </c>
      <c r="AA13" s="17">
        <v>0.16354378202244299</v>
      </c>
      <c r="AB13" s="17">
        <v>8.82386284887339E-2</v>
      </c>
      <c r="AC13" s="17">
        <v>0.10884535937402499</v>
      </c>
      <c r="AD13" s="17">
        <v>0.13357600307251599</v>
      </c>
      <c r="AE13" s="17"/>
      <c r="AF13" s="17">
        <v>0.132914592924367</v>
      </c>
      <c r="AG13" s="17">
        <v>0.17305711600172899</v>
      </c>
      <c r="AH13" s="17">
        <v>0.106645694593705</v>
      </c>
      <c r="AI13" s="17">
        <v>0.23657114446121899</v>
      </c>
      <c r="AJ13" s="17">
        <v>9.9367639666560995E-2</v>
      </c>
      <c r="AK13" s="17"/>
      <c r="AL13" s="17">
        <v>0.120814384987455</v>
      </c>
      <c r="AM13" s="17">
        <v>0.13180061087213599</v>
      </c>
      <c r="AN13" s="17">
        <v>0.18407078785109701</v>
      </c>
      <c r="AO13" s="17">
        <v>0.29390583974561801</v>
      </c>
      <c r="AP13" s="17">
        <v>0.109358164226844</v>
      </c>
      <c r="AQ13" s="17"/>
      <c r="AR13" s="17">
        <v>0.107661458509588</v>
      </c>
      <c r="AS13" s="17">
        <v>0.155585926127628</v>
      </c>
      <c r="AT13" s="17">
        <v>0.28057028313690902</v>
      </c>
    </row>
    <row r="14" spans="2:46" x14ac:dyDescent="0.3">
      <c r="B14" s="18" t="s">
        <v>79</v>
      </c>
      <c r="C14" s="17">
        <v>0.123816180696996</v>
      </c>
      <c r="D14" s="17">
        <v>8.2327974815171998E-2</v>
      </c>
      <c r="E14" s="17">
        <v>0.16477342064698799</v>
      </c>
      <c r="F14" s="17"/>
      <c r="G14" s="17">
        <v>0.23146282541644</v>
      </c>
      <c r="H14" s="17">
        <v>0.112487397054347</v>
      </c>
      <c r="I14" s="17">
        <v>0.12162314665674499</v>
      </c>
      <c r="J14" s="17">
        <v>0.147867790799254</v>
      </c>
      <c r="K14" s="17">
        <v>8.6913058724110495E-2</v>
      </c>
      <c r="L14" s="17">
        <v>6.8376120208533606E-2</v>
      </c>
      <c r="M14" s="17"/>
      <c r="N14" s="17">
        <v>7.2630900689323097E-2</v>
      </c>
      <c r="O14" s="17">
        <v>0.11404082330646</v>
      </c>
      <c r="P14" s="17">
        <v>0.15650126433938</v>
      </c>
      <c r="Q14" s="17">
        <v>0.16011570864410599</v>
      </c>
      <c r="R14" s="17"/>
      <c r="S14" s="17">
        <v>0.13550381513499701</v>
      </c>
      <c r="T14" s="17">
        <v>0.15798961961477201</v>
      </c>
      <c r="U14" s="17">
        <v>0.14105201795279099</v>
      </c>
      <c r="V14" s="17">
        <v>0.130837294771292</v>
      </c>
      <c r="W14" s="17">
        <v>0.111855535323759</v>
      </c>
      <c r="X14" s="17">
        <v>0.12636349650485201</v>
      </c>
      <c r="Y14" s="17">
        <v>0.140006683248519</v>
      </c>
      <c r="Z14" s="17">
        <v>6.5565224782958897E-2</v>
      </c>
      <c r="AA14" s="17">
        <v>9.2051039910363897E-2</v>
      </c>
      <c r="AB14" s="17">
        <v>0.106395986252243</v>
      </c>
      <c r="AC14" s="17">
        <v>0.112766724470362</v>
      </c>
      <c r="AD14" s="17">
        <v>9.5609897026061305E-2</v>
      </c>
      <c r="AE14" s="17"/>
      <c r="AF14" s="17">
        <v>0.18982277974798101</v>
      </c>
      <c r="AG14" s="17">
        <v>7.4474769897034096E-2</v>
      </c>
      <c r="AH14" s="17">
        <v>8.2110609506679103E-2</v>
      </c>
      <c r="AI14" s="17">
        <v>5.8430620963063798E-2</v>
      </c>
      <c r="AJ14" s="17">
        <v>0.14496098123533699</v>
      </c>
      <c r="AK14" s="17"/>
      <c r="AL14" s="17">
        <v>0.129496059875299</v>
      </c>
      <c r="AM14" s="17">
        <v>8.4028670831765295E-2</v>
      </c>
      <c r="AN14" s="17">
        <v>6.4811766932310194E-2</v>
      </c>
      <c r="AO14" s="17">
        <v>6.89936165495873E-2</v>
      </c>
      <c r="AP14" s="17">
        <v>0.16473905834248201</v>
      </c>
      <c r="AQ14" s="17"/>
      <c r="AR14" s="17">
        <v>0.14346565833343999</v>
      </c>
      <c r="AS14" s="17">
        <v>7.7716345991699506E-2</v>
      </c>
      <c r="AT14" s="17">
        <v>5.5889320204794098E-2</v>
      </c>
    </row>
    <row r="15" spans="2:46" x14ac:dyDescent="0.3">
      <c r="B15" s="18" t="s">
        <v>98</v>
      </c>
      <c r="C15" s="17">
        <v>0.12372594501881699</v>
      </c>
      <c r="D15" s="17">
        <v>0.12920418648068599</v>
      </c>
      <c r="E15" s="17">
        <v>0.11873218102558</v>
      </c>
      <c r="F15" s="17"/>
      <c r="G15" s="17">
        <v>0.121413569115809</v>
      </c>
      <c r="H15" s="17">
        <v>0.127926316231009</v>
      </c>
      <c r="I15" s="17">
        <v>0.12607652147908599</v>
      </c>
      <c r="J15" s="17">
        <v>7.5262652086600906E-2</v>
      </c>
      <c r="K15" s="17">
        <v>0.121859041704733</v>
      </c>
      <c r="L15" s="17">
        <v>0.16058331870687501</v>
      </c>
      <c r="M15" s="17"/>
      <c r="N15" s="17">
        <v>0.14287017663710799</v>
      </c>
      <c r="O15" s="17">
        <v>0.11852351150736699</v>
      </c>
      <c r="P15" s="17">
        <v>0.13532468576457701</v>
      </c>
      <c r="Q15" s="17">
        <v>9.9783215049103396E-2</v>
      </c>
      <c r="R15" s="17"/>
      <c r="S15" s="17">
        <v>0.186363160510501</v>
      </c>
      <c r="T15" s="17">
        <v>8.0582675171861698E-2</v>
      </c>
      <c r="U15" s="17">
        <v>0.14126208727381401</v>
      </c>
      <c r="V15" s="17">
        <v>0.122759644258471</v>
      </c>
      <c r="W15" s="17">
        <v>0.13469646332740501</v>
      </c>
      <c r="X15" s="17">
        <v>8.8288929371017302E-2</v>
      </c>
      <c r="Y15" s="17">
        <v>0.145586644846391</v>
      </c>
      <c r="Z15" s="17">
        <v>0.117389481460127</v>
      </c>
      <c r="AA15" s="17">
        <v>0.124580172560736</v>
      </c>
      <c r="AB15" s="17">
        <v>0.100162910335997</v>
      </c>
      <c r="AC15" s="17">
        <v>0.118605850622704</v>
      </c>
      <c r="AD15" s="17">
        <v>8.0355350577126006E-2</v>
      </c>
      <c r="AE15" s="17"/>
      <c r="AF15" s="17">
        <v>7.1874341639318301E-2</v>
      </c>
      <c r="AG15" s="17">
        <v>0.100349121133725</v>
      </c>
      <c r="AH15" s="17">
        <v>0.10653739991306301</v>
      </c>
      <c r="AI15" s="17">
        <v>0.25767673931401103</v>
      </c>
      <c r="AJ15" s="17">
        <v>0.10992821914152399</v>
      </c>
      <c r="AK15" s="17"/>
      <c r="AL15" s="17">
        <v>7.1254266507834799E-2</v>
      </c>
      <c r="AM15" s="17">
        <v>0.13062929498373599</v>
      </c>
      <c r="AN15" s="17">
        <v>0.121545871165455</v>
      </c>
      <c r="AO15" s="17">
        <v>0.28050803287294501</v>
      </c>
      <c r="AP15" s="17">
        <v>5.8917211913669401E-2</v>
      </c>
      <c r="AQ15" s="17"/>
      <c r="AR15" s="17">
        <v>5.7023300735913302E-2</v>
      </c>
      <c r="AS15" s="17">
        <v>0.133497644797826</v>
      </c>
      <c r="AT15" s="17">
        <v>0.30468455972233499</v>
      </c>
    </row>
    <row r="16" spans="2:46" x14ac:dyDescent="0.3">
      <c r="B16" s="18" t="s">
        <v>99</v>
      </c>
      <c r="C16" s="17">
        <v>0.118065533471194</v>
      </c>
      <c r="D16" s="17">
        <v>0.13341988659330301</v>
      </c>
      <c r="E16" s="17">
        <v>0.10231837862585599</v>
      </c>
      <c r="F16" s="17"/>
      <c r="G16" s="17">
        <v>0.130167256337788</v>
      </c>
      <c r="H16" s="17">
        <v>0.184746243678544</v>
      </c>
      <c r="I16" s="17">
        <v>0.13599046188979699</v>
      </c>
      <c r="J16" s="17">
        <v>8.9270712798178997E-2</v>
      </c>
      <c r="K16" s="17">
        <v>7.55599695273627E-2</v>
      </c>
      <c r="L16" s="17">
        <v>9.3155597079449898E-2</v>
      </c>
      <c r="M16" s="17"/>
      <c r="N16" s="17">
        <v>0.14055342621999201</v>
      </c>
      <c r="O16" s="17">
        <v>0.115597865503392</v>
      </c>
      <c r="P16" s="17">
        <v>9.9107516536440704E-2</v>
      </c>
      <c r="Q16" s="17">
        <v>0.114457134473543</v>
      </c>
      <c r="R16" s="17"/>
      <c r="S16" s="17">
        <v>0.14632057542264901</v>
      </c>
      <c r="T16" s="17">
        <v>8.9395174738570504E-2</v>
      </c>
      <c r="U16" s="17">
        <v>0.105830642257269</v>
      </c>
      <c r="V16" s="17">
        <v>0.14704749565043701</v>
      </c>
      <c r="W16" s="17">
        <v>0.122371190217148</v>
      </c>
      <c r="X16" s="17">
        <v>0.12079140800271999</v>
      </c>
      <c r="Y16" s="17">
        <v>0.107017228913247</v>
      </c>
      <c r="Z16" s="17">
        <v>0.173392801588034</v>
      </c>
      <c r="AA16" s="17">
        <v>0.117566096101641</v>
      </c>
      <c r="AB16" s="17">
        <v>8.8123961802691705E-2</v>
      </c>
      <c r="AC16" s="17">
        <v>0.119720616482536</v>
      </c>
      <c r="AD16" s="17">
        <v>8.2292906188289203E-2</v>
      </c>
      <c r="AE16" s="17"/>
      <c r="AF16" s="17">
        <v>9.6128565269514701E-2</v>
      </c>
      <c r="AG16" s="17">
        <v>0.13942241505498601</v>
      </c>
      <c r="AH16" s="17">
        <v>0.10916051813204899</v>
      </c>
      <c r="AI16" s="17">
        <v>0.18037932188118799</v>
      </c>
      <c r="AJ16" s="17">
        <v>7.3648684750583102E-2</v>
      </c>
      <c r="AK16" s="17"/>
      <c r="AL16" s="17">
        <v>7.6713309760353801E-2</v>
      </c>
      <c r="AM16" s="17">
        <v>0.120288520991815</v>
      </c>
      <c r="AN16" s="17">
        <v>0.16302871797026899</v>
      </c>
      <c r="AO16" s="17">
        <v>0.19324768961135799</v>
      </c>
      <c r="AP16" s="17">
        <v>8.3262881362633503E-2</v>
      </c>
      <c r="AQ16" s="17"/>
      <c r="AR16" s="17">
        <v>7.5018440763624697E-2</v>
      </c>
      <c r="AS16" s="17">
        <v>0.129537581361096</v>
      </c>
      <c r="AT16" s="17">
        <v>0.22228559020299099</v>
      </c>
    </row>
    <row r="17" spans="2:46" ht="28.8" x14ac:dyDescent="0.3">
      <c r="B17" s="18" t="s">
        <v>100</v>
      </c>
      <c r="C17" s="17">
        <v>0.115924828841467</v>
      </c>
      <c r="D17" s="17">
        <v>0.12628129399267099</v>
      </c>
      <c r="E17" s="17">
        <v>0.106135261980898</v>
      </c>
      <c r="F17" s="17"/>
      <c r="G17" s="17">
        <v>0.14583946352195401</v>
      </c>
      <c r="H17" s="17">
        <v>0.194525824091827</v>
      </c>
      <c r="I17" s="17">
        <v>0.11196176942330099</v>
      </c>
      <c r="J17" s="17">
        <v>9.3737185242974294E-2</v>
      </c>
      <c r="K17" s="17">
        <v>8.7785174915048295E-2</v>
      </c>
      <c r="L17" s="17">
        <v>7.2275811892653197E-2</v>
      </c>
      <c r="M17" s="17"/>
      <c r="N17" s="17">
        <v>0.15322502296825499</v>
      </c>
      <c r="O17" s="17">
        <v>0.104458898463075</v>
      </c>
      <c r="P17" s="17">
        <v>0.100256838845473</v>
      </c>
      <c r="Q17" s="17">
        <v>0.100893171065221</v>
      </c>
      <c r="R17" s="17"/>
      <c r="S17" s="17">
        <v>0.17414270076076299</v>
      </c>
      <c r="T17" s="17">
        <v>8.8786182257057006E-2</v>
      </c>
      <c r="U17" s="17">
        <v>0.127707577261955</v>
      </c>
      <c r="V17" s="17">
        <v>0.12563374429072199</v>
      </c>
      <c r="W17" s="17">
        <v>0.103588921466349</v>
      </c>
      <c r="X17" s="17">
        <v>0.122829700996852</v>
      </c>
      <c r="Y17" s="17">
        <v>9.64715012213129E-2</v>
      </c>
      <c r="Z17" s="17">
        <v>0.17256323482531</v>
      </c>
      <c r="AA17" s="17">
        <v>9.4759776045069397E-2</v>
      </c>
      <c r="AB17" s="17">
        <v>6.5155055443369705E-2</v>
      </c>
      <c r="AC17" s="17">
        <v>9.9258545168810497E-2</v>
      </c>
      <c r="AD17" s="17">
        <v>0.14346736086860701</v>
      </c>
      <c r="AE17" s="17"/>
      <c r="AF17" s="17">
        <v>8.6204028922787002E-2</v>
      </c>
      <c r="AG17" s="17">
        <v>0.12841304975860199</v>
      </c>
      <c r="AH17" s="17">
        <v>0.115666241862876</v>
      </c>
      <c r="AI17" s="17">
        <v>0.188134738401116</v>
      </c>
      <c r="AJ17" s="17">
        <v>9.8484948867973904E-2</v>
      </c>
      <c r="AK17" s="17"/>
      <c r="AL17" s="17">
        <v>6.3466371915562897E-2</v>
      </c>
      <c r="AM17" s="17">
        <v>0.116977809388987</v>
      </c>
      <c r="AN17" s="17">
        <v>0.156551858266815</v>
      </c>
      <c r="AO17" s="17">
        <v>0.207102696106889</v>
      </c>
      <c r="AP17" s="17">
        <v>8.2450611089837103E-2</v>
      </c>
      <c r="AQ17" s="17"/>
      <c r="AR17" s="17">
        <v>6.09325394861535E-2</v>
      </c>
      <c r="AS17" s="17">
        <v>0.153222903956483</v>
      </c>
      <c r="AT17" s="17">
        <v>0.21448900183613301</v>
      </c>
    </row>
    <row r="18" spans="2:46" x14ac:dyDescent="0.3">
      <c r="B18" s="18" t="s">
        <v>101</v>
      </c>
      <c r="C18" s="17">
        <v>0.111471688368801</v>
      </c>
      <c r="D18" s="17">
        <v>0.13159512855101199</v>
      </c>
      <c r="E18" s="17">
        <v>9.2113196795835697E-2</v>
      </c>
      <c r="F18" s="17"/>
      <c r="G18" s="17">
        <v>0.12682782939695</v>
      </c>
      <c r="H18" s="17">
        <v>0.17306034897011899</v>
      </c>
      <c r="I18" s="17">
        <v>9.7234435711461301E-2</v>
      </c>
      <c r="J18" s="17">
        <v>9.5802245222393695E-2</v>
      </c>
      <c r="K18" s="17">
        <v>7.8604244936815407E-2</v>
      </c>
      <c r="L18" s="17">
        <v>9.7607150200352502E-2</v>
      </c>
      <c r="M18" s="17"/>
      <c r="N18" s="17">
        <v>0.13246933415721299</v>
      </c>
      <c r="O18" s="17">
        <v>0.107246428550302</v>
      </c>
      <c r="P18" s="17">
        <v>0.113555704314245</v>
      </c>
      <c r="Q18" s="17">
        <v>9.2729483373143295E-2</v>
      </c>
      <c r="R18" s="17"/>
      <c r="S18" s="17">
        <v>0.18122114077344501</v>
      </c>
      <c r="T18" s="17">
        <v>7.6495532178357195E-2</v>
      </c>
      <c r="U18" s="17">
        <v>6.9887580845636205E-2</v>
      </c>
      <c r="V18" s="17">
        <v>0.13555741161839999</v>
      </c>
      <c r="W18" s="17">
        <v>5.0780983250813601E-2</v>
      </c>
      <c r="X18" s="17">
        <v>0.15526111798025699</v>
      </c>
      <c r="Y18" s="17">
        <v>0.107528423809844</v>
      </c>
      <c r="Z18" s="17">
        <v>0.111378817620812</v>
      </c>
      <c r="AA18" s="17">
        <v>0.124800825515811</v>
      </c>
      <c r="AB18" s="17">
        <v>8.4890395573350402E-2</v>
      </c>
      <c r="AC18" s="17">
        <v>8.3005699970897406E-2</v>
      </c>
      <c r="AD18" s="17">
        <v>7.4963796595804599E-2</v>
      </c>
      <c r="AE18" s="17"/>
      <c r="AF18" s="17">
        <v>4.8824938491699998E-2</v>
      </c>
      <c r="AG18" s="17">
        <v>0.11805381864770401</v>
      </c>
      <c r="AH18" s="17">
        <v>9.5825815152676699E-2</v>
      </c>
      <c r="AI18" s="17">
        <v>0.19269528689162599</v>
      </c>
      <c r="AJ18" s="17">
        <v>9.8915996692602301E-2</v>
      </c>
      <c r="AK18" s="17"/>
      <c r="AL18" s="17">
        <v>0.105111441347258</v>
      </c>
      <c r="AM18" s="17">
        <v>8.4223617090276204E-2</v>
      </c>
      <c r="AN18" s="17">
        <v>0.158036957845168</v>
      </c>
      <c r="AO18" s="17">
        <v>0.22557187819618199</v>
      </c>
      <c r="AP18" s="17">
        <v>7.0419765356217898E-2</v>
      </c>
      <c r="AQ18" s="17"/>
      <c r="AR18" s="17">
        <v>6.7777572511780695E-2</v>
      </c>
      <c r="AS18" s="17">
        <v>0.13064602314924201</v>
      </c>
      <c r="AT18" s="17">
        <v>0.21618735058685201</v>
      </c>
    </row>
    <row r="19" spans="2:46" ht="28.8" x14ac:dyDescent="0.3">
      <c r="B19" s="18" t="s">
        <v>102</v>
      </c>
      <c r="C19" s="17">
        <v>0.11001897048753</v>
      </c>
      <c r="D19" s="17">
        <v>0.123182984110243</v>
      </c>
      <c r="E19" s="17">
        <v>9.7465101450810596E-2</v>
      </c>
      <c r="F19" s="17"/>
      <c r="G19" s="17">
        <v>0.120150643176856</v>
      </c>
      <c r="H19" s="17">
        <v>0.20810956438884001</v>
      </c>
      <c r="I19" s="17">
        <v>0.11198896236700601</v>
      </c>
      <c r="J19" s="17">
        <v>9.5271373232065804E-2</v>
      </c>
      <c r="K19" s="17">
        <v>6.0032970818230003E-2</v>
      </c>
      <c r="L19" s="17">
        <v>6.7500612088797804E-2</v>
      </c>
      <c r="M19" s="17"/>
      <c r="N19" s="17">
        <v>0.14966788230699499</v>
      </c>
      <c r="O19" s="17">
        <v>9.5599480570070797E-2</v>
      </c>
      <c r="P19" s="17">
        <v>9.6787623904778505E-2</v>
      </c>
      <c r="Q19" s="17">
        <v>9.3310327358198594E-2</v>
      </c>
      <c r="R19" s="17"/>
      <c r="S19" s="17">
        <v>0.191638061250297</v>
      </c>
      <c r="T19" s="17">
        <v>9.8562725448706201E-2</v>
      </c>
      <c r="U19" s="17">
        <v>9.4195801696270606E-2</v>
      </c>
      <c r="V19" s="17">
        <v>0.12668200818625799</v>
      </c>
      <c r="W19" s="17">
        <v>5.9075442479649E-2</v>
      </c>
      <c r="X19" s="17">
        <v>0.121396241727886</v>
      </c>
      <c r="Y19" s="17">
        <v>9.1692705967132401E-2</v>
      </c>
      <c r="Z19" s="17">
        <v>0.13800380910021201</v>
      </c>
      <c r="AA19" s="17">
        <v>7.0536854744104094E-2</v>
      </c>
      <c r="AB19" s="17">
        <v>9.6149254403680995E-2</v>
      </c>
      <c r="AC19" s="17">
        <v>7.0429572666950893E-2</v>
      </c>
      <c r="AD19" s="17">
        <v>0.119627282186723</v>
      </c>
      <c r="AE19" s="17"/>
      <c r="AF19" s="17">
        <v>5.9107138214401798E-2</v>
      </c>
      <c r="AG19" s="17">
        <v>0.12705819857263101</v>
      </c>
      <c r="AH19" s="17">
        <v>0.11746602566856</v>
      </c>
      <c r="AI19" s="17">
        <v>0.15243940383709501</v>
      </c>
      <c r="AJ19" s="17">
        <v>5.9239615116004597E-2</v>
      </c>
      <c r="AK19" s="17"/>
      <c r="AL19" s="17">
        <v>3.5728144700503998E-2</v>
      </c>
      <c r="AM19" s="17">
        <v>0.13548926897642199</v>
      </c>
      <c r="AN19" s="17">
        <v>0.15864051133658699</v>
      </c>
      <c r="AO19" s="17">
        <v>0.148202180802601</v>
      </c>
      <c r="AP19" s="17">
        <v>6.3884272268762199E-2</v>
      </c>
      <c r="AQ19" s="17"/>
      <c r="AR19" s="17">
        <v>7.0615605168337994E-2</v>
      </c>
      <c r="AS19" s="17">
        <v>0.14085083327967399</v>
      </c>
      <c r="AT19" s="17">
        <v>0.16412219822341101</v>
      </c>
    </row>
    <row r="20" spans="2:46" x14ac:dyDescent="0.3">
      <c r="B20" s="18" t="s">
        <v>103</v>
      </c>
      <c r="C20" s="17">
        <v>0.108522321187002</v>
      </c>
      <c r="D20" s="17">
        <v>0.115646773447849</v>
      </c>
      <c r="E20" s="17">
        <v>0.100877894497691</v>
      </c>
      <c r="F20" s="17"/>
      <c r="G20" s="17">
        <v>0.107137434588313</v>
      </c>
      <c r="H20" s="17">
        <v>0.16634673862059501</v>
      </c>
      <c r="I20" s="17">
        <v>0.121702505041871</v>
      </c>
      <c r="J20" s="17">
        <v>6.7541554091516895E-2</v>
      </c>
      <c r="K20" s="17">
        <v>9.1848387666669196E-2</v>
      </c>
      <c r="L20" s="17">
        <v>9.6204579209117499E-2</v>
      </c>
      <c r="M20" s="17"/>
      <c r="N20" s="17">
        <v>0.12140310904997099</v>
      </c>
      <c r="O20" s="17">
        <v>0.106077316412205</v>
      </c>
      <c r="P20" s="17">
        <v>0.120024773258531</v>
      </c>
      <c r="Q20" s="17">
        <v>8.6216897511309704E-2</v>
      </c>
      <c r="R20" s="17"/>
      <c r="S20" s="17">
        <v>0.14851314663439599</v>
      </c>
      <c r="T20" s="17">
        <v>9.8389605626450702E-2</v>
      </c>
      <c r="U20" s="17">
        <v>9.9370862733020301E-2</v>
      </c>
      <c r="V20" s="17">
        <v>0.12834680953893901</v>
      </c>
      <c r="W20" s="17">
        <v>0.11079960459940499</v>
      </c>
      <c r="X20" s="17">
        <v>0.101789314352788</v>
      </c>
      <c r="Y20" s="17">
        <v>7.1386544976673696E-2</v>
      </c>
      <c r="Z20" s="17">
        <v>0.152501334154795</v>
      </c>
      <c r="AA20" s="17">
        <v>0.11474703613845399</v>
      </c>
      <c r="AB20" s="17">
        <v>7.7682172245233799E-2</v>
      </c>
      <c r="AC20" s="17">
        <v>7.9378009670191305E-2</v>
      </c>
      <c r="AD20" s="17">
        <v>0.104547197024526</v>
      </c>
      <c r="AE20" s="17"/>
      <c r="AF20" s="17">
        <v>7.9148751224983993E-2</v>
      </c>
      <c r="AG20" s="17">
        <v>9.3371621026602097E-2</v>
      </c>
      <c r="AH20" s="17">
        <v>0.111954639307145</v>
      </c>
      <c r="AI20" s="17">
        <v>0.19275516285281699</v>
      </c>
      <c r="AJ20" s="17">
        <v>0.107766252640515</v>
      </c>
      <c r="AK20" s="17"/>
      <c r="AL20" s="17">
        <v>8.8733619318350401E-2</v>
      </c>
      <c r="AM20" s="17">
        <v>0.109305026619721</v>
      </c>
      <c r="AN20" s="17">
        <v>0.105626305063863</v>
      </c>
      <c r="AO20" s="17">
        <v>0.22819074247967899</v>
      </c>
      <c r="AP20" s="17">
        <v>8.2696103678047098E-2</v>
      </c>
      <c r="AQ20" s="17"/>
      <c r="AR20" s="17">
        <v>6.0143558263996297E-2</v>
      </c>
      <c r="AS20" s="17">
        <v>0.13245309103662201</v>
      </c>
      <c r="AT20" s="17">
        <v>0.22190355257484001</v>
      </c>
    </row>
    <row r="21" spans="2:46" ht="28.8" x14ac:dyDescent="0.3">
      <c r="B21" s="18" t="s">
        <v>104</v>
      </c>
      <c r="C21" s="17">
        <v>8.7105817002236602E-2</v>
      </c>
      <c r="D21" s="17">
        <v>9.7461498721633205E-2</v>
      </c>
      <c r="E21" s="17">
        <v>7.7231764858394503E-2</v>
      </c>
      <c r="F21" s="17"/>
      <c r="G21" s="17">
        <v>0.152463202540674</v>
      </c>
      <c r="H21" s="17">
        <v>0.158244084002854</v>
      </c>
      <c r="I21" s="17">
        <v>7.8889520660246404E-2</v>
      </c>
      <c r="J21" s="17">
        <v>5.3080192090525898E-2</v>
      </c>
      <c r="K21" s="17">
        <v>5.72059754574121E-2</v>
      </c>
      <c r="L21" s="17">
        <v>4.0191994985436401E-2</v>
      </c>
      <c r="M21" s="17"/>
      <c r="N21" s="17">
        <v>0.14519943000793201</v>
      </c>
      <c r="O21" s="17">
        <v>5.6868321251971297E-2</v>
      </c>
      <c r="P21" s="17">
        <v>7.4946449336446397E-2</v>
      </c>
      <c r="Q21" s="17">
        <v>6.5720632187349096E-2</v>
      </c>
      <c r="R21" s="17"/>
      <c r="S21" s="17">
        <v>0.16040176211221099</v>
      </c>
      <c r="T21" s="17">
        <v>7.8274784030561803E-2</v>
      </c>
      <c r="U21" s="17">
        <v>6.10592202483086E-2</v>
      </c>
      <c r="V21" s="17">
        <v>6.6176616018227996E-2</v>
      </c>
      <c r="W21" s="17">
        <v>7.4813629949794805E-2</v>
      </c>
      <c r="X21" s="17">
        <v>7.2324021154462903E-2</v>
      </c>
      <c r="Y21" s="17">
        <v>7.9766111575338097E-2</v>
      </c>
      <c r="Z21" s="17">
        <v>7.8695745820861598E-2</v>
      </c>
      <c r="AA21" s="17">
        <v>0.10641925493113701</v>
      </c>
      <c r="AB21" s="17">
        <v>5.54385404665391E-2</v>
      </c>
      <c r="AC21" s="17">
        <v>8.8369256948755096E-2</v>
      </c>
      <c r="AD21" s="17">
        <v>4.0751232877492903E-2</v>
      </c>
      <c r="AE21" s="17"/>
      <c r="AF21" s="17">
        <v>7.2664849047266E-2</v>
      </c>
      <c r="AG21" s="17">
        <v>9.7549580231530306E-2</v>
      </c>
      <c r="AH21" s="17">
        <v>8.6818649100913595E-2</v>
      </c>
      <c r="AI21" s="17">
        <v>0.12661379504503001</v>
      </c>
      <c r="AJ21" s="17">
        <v>7.6060105053525798E-2</v>
      </c>
      <c r="AK21" s="17"/>
      <c r="AL21" s="17">
        <v>7.4354701876312906E-2</v>
      </c>
      <c r="AM21" s="17">
        <v>9.9090486629453897E-2</v>
      </c>
      <c r="AN21" s="17">
        <v>0.123770598877396</v>
      </c>
      <c r="AO21" s="17">
        <v>0.125730003543396</v>
      </c>
      <c r="AP21" s="17">
        <v>5.9551693722126001E-2</v>
      </c>
      <c r="AQ21" s="17"/>
      <c r="AR21" s="17">
        <v>6.5487091519439197E-2</v>
      </c>
      <c r="AS21" s="17">
        <v>9.31274242413095E-2</v>
      </c>
      <c r="AT21" s="17">
        <v>0.13978268994353399</v>
      </c>
    </row>
    <row r="22" spans="2:46" x14ac:dyDescent="0.3">
      <c r="B22" s="18" t="s">
        <v>105</v>
      </c>
      <c r="C22" s="19">
        <v>0.331137584345854</v>
      </c>
      <c r="D22" s="19">
        <v>0.30945222094458202</v>
      </c>
      <c r="E22" s="19">
        <v>0.35244455614926401</v>
      </c>
      <c r="F22" s="19"/>
      <c r="G22" s="19">
        <v>0.13029948772215799</v>
      </c>
      <c r="H22" s="19">
        <v>0.20908078526319901</v>
      </c>
      <c r="I22" s="19">
        <v>0.293985437982485</v>
      </c>
      <c r="J22" s="19">
        <v>0.40483643396010999</v>
      </c>
      <c r="K22" s="19">
        <v>0.44297007533319099</v>
      </c>
      <c r="L22" s="19">
        <v>0.45934688370931098</v>
      </c>
      <c r="M22" s="19"/>
      <c r="N22" s="19">
        <v>0.29446260959902498</v>
      </c>
      <c r="O22" s="19">
        <v>0.339982009713373</v>
      </c>
      <c r="P22" s="19">
        <v>0.31571555705945897</v>
      </c>
      <c r="Q22" s="19">
        <v>0.37495444366227798</v>
      </c>
      <c r="R22" s="19"/>
      <c r="S22" s="19">
        <v>0.18414419706750501</v>
      </c>
      <c r="T22" s="19">
        <v>0.35075622670851803</v>
      </c>
      <c r="U22" s="19">
        <v>0.26655922877388</v>
      </c>
      <c r="V22" s="19">
        <v>0.30478467737850701</v>
      </c>
      <c r="W22" s="19">
        <v>0.324046477610337</v>
      </c>
      <c r="X22" s="19">
        <v>0.317951192149309</v>
      </c>
      <c r="Y22" s="19">
        <v>0.34203521211327398</v>
      </c>
      <c r="Z22" s="19">
        <v>0.376543709370108</v>
      </c>
      <c r="AA22" s="19">
        <v>0.37601915455865897</v>
      </c>
      <c r="AB22" s="19">
        <v>0.46481951506911301</v>
      </c>
      <c r="AC22" s="19">
        <v>0.402147168401151</v>
      </c>
      <c r="AD22" s="19">
        <v>0.46793479253502102</v>
      </c>
      <c r="AE22" s="19"/>
      <c r="AF22" s="19">
        <v>0.35114852956514397</v>
      </c>
      <c r="AG22" s="19">
        <v>0.38062197879543802</v>
      </c>
      <c r="AH22" s="19">
        <v>0.33322097139645601</v>
      </c>
      <c r="AI22" s="19">
        <v>0.138211471808211</v>
      </c>
      <c r="AJ22" s="19">
        <v>0.36477795942021701</v>
      </c>
      <c r="AK22" s="19"/>
      <c r="AL22" s="19">
        <v>0.36192792198686502</v>
      </c>
      <c r="AM22" s="19">
        <v>0.32814444480828397</v>
      </c>
      <c r="AN22" s="19">
        <v>0.34929218453254302</v>
      </c>
      <c r="AO22" s="19">
        <v>8.5744322148507204E-2</v>
      </c>
      <c r="AP22" s="19">
        <v>0.41427451339754801</v>
      </c>
      <c r="AQ22" s="19"/>
      <c r="AR22" s="19">
        <v>0.48509669576740899</v>
      </c>
      <c r="AS22" s="19">
        <v>0.26258687594137198</v>
      </c>
      <c r="AT22" s="19">
        <v>8.1664250225566601E-2</v>
      </c>
    </row>
    <row r="23" spans="2:46" x14ac:dyDescent="0.3">
      <c r="B23" s="16"/>
    </row>
    <row r="24" spans="2:46" x14ac:dyDescent="0.3">
      <c r="B24" t="s">
        <v>66</v>
      </c>
    </row>
    <row r="25" spans="2:46" x14ac:dyDescent="0.3">
      <c r="B25" t="s">
        <v>67</v>
      </c>
    </row>
    <row r="27" spans="2:46" x14ac:dyDescent="0.3">
      <c r="B2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T2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107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97</v>
      </c>
      <c r="C9" s="17">
        <v>0.44575208091997298</v>
      </c>
      <c r="D9" s="17">
        <v>0.449123985018619</v>
      </c>
      <c r="E9" s="17">
        <v>0.44180861282508599</v>
      </c>
      <c r="F9" s="17"/>
      <c r="G9" s="17">
        <v>0.33445198421276601</v>
      </c>
      <c r="H9" s="17">
        <v>0.38304649333649898</v>
      </c>
      <c r="I9" s="17">
        <v>0.40101360896654598</v>
      </c>
      <c r="J9" s="17">
        <v>0.469164315876965</v>
      </c>
      <c r="K9" s="17">
        <v>0.56093461699716096</v>
      </c>
      <c r="L9" s="17">
        <v>0.51087907477896499</v>
      </c>
      <c r="M9" s="17"/>
      <c r="N9" s="17">
        <v>0.47103127640636</v>
      </c>
      <c r="O9" s="17">
        <v>0.47773347706389102</v>
      </c>
      <c r="P9" s="17">
        <v>0.395980736481227</v>
      </c>
      <c r="Q9" s="17">
        <v>0.43023310200966303</v>
      </c>
      <c r="R9" s="17"/>
      <c r="S9" s="17">
        <v>0.35834565636881199</v>
      </c>
      <c r="T9" s="17">
        <v>0.48934224061574699</v>
      </c>
      <c r="U9" s="17">
        <v>0.38935753454680899</v>
      </c>
      <c r="V9" s="17">
        <v>0.42214754383441699</v>
      </c>
      <c r="W9" s="17">
        <v>0.43472492933086299</v>
      </c>
      <c r="X9" s="17">
        <v>0.42190323715254102</v>
      </c>
      <c r="Y9" s="17">
        <v>0.44647710094881998</v>
      </c>
      <c r="Z9" s="17">
        <v>0.52127140788362802</v>
      </c>
      <c r="AA9" s="17">
        <v>0.39690846136287</v>
      </c>
      <c r="AB9" s="17">
        <v>0.57947765247585403</v>
      </c>
      <c r="AC9" s="17">
        <v>0.50150396337969705</v>
      </c>
      <c r="AD9" s="17">
        <v>0.56732857737456599</v>
      </c>
      <c r="AE9" s="17"/>
      <c r="AF9" s="17">
        <v>0.559290316497153</v>
      </c>
      <c r="AG9" s="17">
        <v>0.51994547613622699</v>
      </c>
      <c r="AH9" s="17">
        <v>0.42349870750904001</v>
      </c>
      <c r="AI9" s="17">
        <v>0.331634412617686</v>
      </c>
      <c r="AJ9" s="17">
        <v>0.49569948069752201</v>
      </c>
      <c r="AK9" s="17"/>
      <c r="AL9" s="17">
        <v>0.49194385586458</v>
      </c>
      <c r="AM9" s="17">
        <v>0.39512436907827497</v>
      </c>
      <c r="AN9" s="17">
        <v>0.531723561166629</v>
      </c>
      <c r="AO9" s="17">
        <v>0.30646621886157299</v>
      </c>
      <c r="AP9" s="17">
        <v>0.60247197489784798</v>
      </c>
      <c r="AQ9" s="17"/>
      <c r="AR9" s="17">
        <v>0.51917121043388303</v>
      </c>
      <c r="AS9" s="17">
        <v>0.43828785383545799</v>
      </c>
      <c r="AT9" s="17">
        <v>0.33111542609880001</v>
      </c>
    </row>
    <row r="10" spans="2:46" ht="28.8" x14ac:dyDescent="0.3">
      <c r="B10" s="18" t="s">
        <v>102</v>
      </c>
      <c r="C10" s="17">
        <v>0.42791376921894198</v>
      </c>
      <c r="D10" s="17">
        <v>0.44417276325666799</v>
      </c>
      <c r="E10" s="17">
        <v>0.41120304547285702</v>
      </c>
      <c r="F10" s="17"/>
      <c r="G10" s="17">
        <v>0.21385245481328499</v>
      </c>
      <c r="H10" s="17">
        <v>0.31941791902094901</v>
      </c>
      <c r="I10" s="17">
        <v>0.35935373706157298</v>
      </c>
      <c r="J10" s="17">
        <v>0.44116225515820101</v>
      </c>
      <c r="K10" s="17">
        <v>0.58752663898034896</v>
      </c>
      <c r="L10" s="17">
        <v>0.59652846610088595</v>
      </c>
      <c r="M10" s="17"/>
      <c r="N10" s="17">
        <v>0.42876307800833702</v>
      </c>
      <c r="O10" s="17">
        <v>0.46916686731673202</v>
      </c>
      <c r="P10" s="17">
        <v>0.40681448877530102</v>
      </c>
      <c r="Q10" s="17">
        <v>0.403365904761531</v>
      </c>
      <c r="R10" s="17"/>
      <c r="S10" s="17">
        <v>0.33431494114271898</v>
      </c>
      <c r="T10" s="17">
        <v>0.45244565214530502</v>
      </c>
      <c r="U10" s="17">
        <v>0.442081207491823</v>
      </c>
      <c r="V10" s="17">
        <v>0.41346648886771398</v>
      </c>
      <c r="W10" s="17">
        <v>0.37218526383642903</v>
      </c>
      <c r="X10" s="17">
        <v>0.40346646316533502</v>
      </c>
      <c r="Y10" s="17">
        <v>0.475316912177077</v>
      </c>
      <c r="Z10" s="17">
        <v>0.43397131036630798</v>
      </c>
      <c r="AA10" s="17">
        <v>0.42382715245698699</v>
      </c>
      <c r="AB10" s="17">
        <v>0.52962804444790001</v>
      </c>
      <c r="AC10" s="17">
        <v>0.47353086748032702</v>
      </c>
      <c r="AD10" s="17">
        <v>0.46751382712170703</v>
      </c>
      <c r="AE10" s="17"/>
      <c r="AF10" s="17">
        <v>0.43382459519639599</v>
      </c>
      <c r="AG10" s="17">
        <v>0.43701974596541898</v>
      </c>
      <c r="AH10" s="17">
        <v>0.52470928865705002</v>
      </c>
      <c r="AI10" s="17">
        <v>0.441415094730568</v>
      </c>
      <c r="AJ10" s="17">
        <v>0.45105848085334599</v>
      </c>
      <c r="AK10" s="17"/>
      <c r="AL10" s="17">
        <v>0.44294067625599298</v>
      </c>
      <c r="AM10" s="17">
        <v>0.50055755348058595</v>
      </c>
      <c r="AN10" s="17">
        <v>0.40064376561297299</v>
      </c>
      <c r="AO10" s="17">
        <v>0.37695263595107498</v>
      </c>
      <c r="AP10" s="17">
        <v>0.40986952092613599</v>
      </c>
      <c r="AQ10" s="17"/>
      <c r="AR10" s="17">
        <v>0.40861111919769399</v>
      </c>
      <c r="AS10" s="17">
        <v>0.54026180793044198</v>
      </c>
      <c r="AT10" s="17">
        <v>0.394309823487973</v>
      </c>
    </row>
    <row r="11" spans="2:46" x14ac:dyDescent="0.3">
      <c r="B11" s="18" t="s">
        <v>99</v>
      </c>
      <c r="C11" s="17">
        <v>0.38651853441950901</v>
      </c>
      <c r="D11" s="17">
        <v>0.40520420909968402</v>
      </c>
      <c r="E11" s="17">
        <v>0.369380352386874</v>
      </c>
      <c r="F11" s="17"/>
      <c r="G11" s="17">
        <v>0.27199831250251699</v>
      </c>
      <c r="H11" s="17">
        <v>0.39420964974329697</v>
      </c>
      <c r="I11" s="17">
        <v>0.34144530320677002</v>
      </c>
      <c r="J11" s="17">
        <v>0.40591994981928098</v>
      </c>
      <c r="K11" s="17">
        <v>0.50904537773245295</v>
      </c>
      <c r="L11" s="17">
        <v>0.39514932890332199</v>
      </c>
      <c r="M11" s="17"/>
      <c r="N11" s="17">
        <v>0.41845851072274098</v>
      </c>
      <c r="O11" s="17">
        <v>0.37951077683540901</v>
      </c>
      <c r="P11" s="17">
        <v>0.35860731689235797</v>
      </c>
      <c r="Q11" s="17">
        <v>0.384628396000052</v>
      </c>
      <c r="R11" s="17"/>
      <c r="S11" s="17">
        <v>0.35289988221996998</v>
      </c>
      <c r="T11" s="17">
        <v>0.40289635814244501</v>
      </c>
      <c r="U11" s="17">
        <v>0.377066825844596</v>
      </c>
      <c r="V11" s="17">
        <v>0.36902473650769901</v>
      </c>
      <c r="W11" s="17">
        <v>0.379758595579063</v>
      </c>
      <c r="X11" s="17">
        <v>0.372029085307858</v>
      </c>
      <c r="Y11" s="17">
        <v>0.363002386271563</v>
      </c>
      <c r="Z11" s="17">
        <v>0.47912230300330999</v>
      </c>
      <c r="AA11" s="17">
        <v>0.35360000272040598</v>
      </c>
      <c r="AB11" s="17">
        <v>0.44884155611627102</v>
      </c>
      <c r="AC11" s="17">
        <v>0.43186409334556197</v>
      </c>
      <c r="AD11" s="17">
        <v>0.40754615977332498</v>
      </c>
      <c r="AE11" s="17"/>
      <c r="AF11" s="17">
        <v>0.403851095137987</v>
      </c>
      <c r="AG11" s="17">
        <v>0.47547417261622399</v>
      </c>
      <c r="AH11" s="17">
        <v>0.41425989228722898</v>
      </c>
      <c r="AI11" s="17">
        <v>0.29267523551215502</v>
      </c>
      <c r="AJ11" s="17">
        <v>0.358981601195278</v>
      </c>
      <c r="AK11" s="17"/>
      <c r="AL11" s="17">
        <v>0.41733748766018602</v>
      </c>
      <c r="AM11" s="17">
        <v>0.37731188444951202</v>
      </c>
      <c r="AN11" s="17">
        <v>0.47414179135668699</v>
      </c>
      <c r="AO11" s="17">
        <v>0.26843876524207599</v>
      </c>
      <c r="AP11" s="17">
        <v>0.47391431171588599</v>
      </c>
      <c r="AQ11" s="17"/>
      <c r="AR11" s="17">
        <v>0.44240384785094999</v>
      </c>
      <c r="AS11" s="17">
        <v>0.40717576643403203</v>
      </c>
      <c r="AT11" s="17">
        <v>0.263176384554973</v>
      </c>
    </row>
    <row r="12" spans="2:46" x14ac:dyDescent="0.3">
      <c r="B12" s="18" t="s">
        <v>93</v>
      </c>
      <c r="C12" s="17">
        <v>0.36337060778866997</v>
      </c>
      <c r="D12" s="17">
        <v>0.37184551227736101</v>
      </c>
      <c r="E12" s="17">
        <v>0.35615389910821998</v>
      </c>
      <c r="F12" s="17"/>
      <c r="G12" s="17">
        <v>0.293036333844998</v>
      </c>
      <c r="H12" s="17">
        <v>0.35037958712770301</v>
      </c>
      <c r="I12" s="17">
        <v>0.34447418655003098</v>
      </c>
      <c r="J12" s="17">
        <v>0.42059503823725403</v>
      </c>
      <c r="K12" s="17">
        <v>0.39452620586950599</v>
      </c>
      <c r="L12" s="17">
        <v>0.36872442517527698</v>
      </c>
      <c r="M12" s="17"/>
      <c r="N12" s="17">
        <v>0.39779758553071498</v>
      </c>
      <c r="O12" s="17">
        <v>0.35902759965745501</v>
      </c>
      <c r="P12" s="17">
        <v>0.32406988496707601</v>
      </c>
      <c r="Q12" s="17">
        <v>0.361519257752483</v>
      </c>
      <c r="R12" s="17"/>
      <c r="S12" s="17">
        <v>0.30302562383878301</v>
      </c>
      <c r="T12" s="17">
        <v>0.33107073856242403</v>
      </c>
      <c r="U12" s="17">
        <v>0.28768576052013101</v>
      </c>
      <c r="V12" s="17">
        <v>0.331715025804175</v>
      </c>
      <c r="W12" s="17">
        <v>0.368202791596839</v>
      </c>
      <c r="X12" s="17">
        <v>0.34124197423465902</v>
      </c>
      <c r="Y12" s="17">
        <v>0.37831231456334302</v>
      </c>
      <c r="Z12" s="17">
        <v>0.46117920210501601</v>
      </c>
      <c r="AA12" s="17">
        <v>0.35146663225015001</v>
      </c>
      <c r="AB12" s="17">
        <v>0.492108999929466</v>
      </c>
      <c r="AC12" s="17">
        <v>0.45671150347255302</v>
      </c>
      <c r="AD12" s="17">
        <v>0.46930004328297298</v>
      </c>
      <c r="AE12" s="17"/>
      <c r="AF12" s="17">
        <v>0.37744040006616802</v>
      </c>
      <c r="AG12" s="17">
        <v>0.43836618803764998</v>
      </c>
      <c r="AH12" s="17">
        <v>0.36966558063362798</v>
      </c>
      <c r="AI12" s="17">
        <v>0.21235478630035001</v>
      </c>
      <c r="AJ12" s="17">
        <v>0.43739644079829898</v>
      </c>
      <c r="AK12" s="17"/>
      <c r="AL12" s="17">
        <v>0.42250707997336701</v>
      </c>
      <c r="AM12" s="17">
        <v>0.34043077562728602</v>
      </c>
      <c r="AN12" s="17">
        <v>0.42839088991723101</v>
      </c>
      <c r="AO12" s="17">
        <v>0.21568635970161601</v>
      </c>
      <c r="AP12" s="17">
        <v>0.472317713367787</v>
      </c>
      <c r="AQ12" s="17"/>
      <c r="AR12" s="17">
        <v>0.44830719528547402</v>
      </c>
      <c r="AS12" s="17">
        <v>0.35359421321197498</v>
      </c>
      <c r="AT12" s="17">
        <v>0.214408419776078</v>
      </c>
    </row>
    <row r="13" spans="2:46" x14ac:dyDescent="0.3">
      <c r="B13" s="18" t="s">
        <v>98</v>
      </c>
      <c r="C13" s="17">
        <v>0.32051144675770199</v>
      </c>
      <c r="D13" s="17">
        <v>0.349219982812005</v>
      </c>
      <c r="E13" s="17">
        <v>0.29337189999934099</v>
      </c>
      <c r="F13" s="17"/>
      <c r="G13" s="17">
        <v>0.17183787378521001</v>
      </c>
      <c r="H13" s="17">
        <v>0.28813086540608801</v>
      </c>
      <c r="I13" s="17">
        <v>0.30104469751445001</v>
      </c>
      <c r="J13" s="17">
        <v>0.37785725627550099</v>
      </c>
      <c r="K13" s="17">
        <v>0.41307033937553</v>
      </c>
      <c r="L13" s="17">
        <v>0.352895794001512</v>
      </c>
      <c r="M13" s="17"/>
      <c r="N13" s="17">
        <v>0.31700661598487201</v>
      </c>
      <c r="O13" s="17">
        <v>0.33916419274522303</v>
      </c>
      <c r="P13" s="17">
        <v>0.27624640413983098</v>
      </c>
      <c r="Q13" s="17">
        <v>0.34528583813185698</v>
      </c>
      <c r="R13" s="17"/>
      <c r="S13" s="17">
        <v>0.24211413817803101</v>
      </c>
      <c r="T13" s="17">
        <v>0.362562024419332</v>
      </c>
      <c r="U13" s="17">
        <v>0.30404142770910603</v>
      </c>
      <c r="V13" s="17">
        <v>0.271718229900898</v>
      </c>
      <c r="W13" s="17">
        <v>0.26177036195787401</v>
      </c>
      <c r="X13" s="17">
        <v>0.31837308828931399</v>
      </c>
      <c r="Y13" s="17">
        <v>0.31532335626471503</v>
      </c>
      <c r="Z13" s="17">
        <v>0.373276273995581</v>
      </c>
      <c r="AA13" s="17">
        <v>0.31668072466032399</v>
      </c>
      <c r="AB13" s="17">
        <v>0.452275790126141</v>
      </c>
      <c r="AC13" s="17">
        <v>0.35055156344541999</v>
      </c>
      <c r="AD13" s="17">
        <v>0.35155091002473698</v>
      </c>
      <c r="AE13" s="17"/>
      <c r="AF13" s="17">
        <v>0.374961515893034</v>
      </c>
      <c r="AG13" s="17">
        <v>0.41665305163880501</v>
      </c>
      <c r="AH13" s="17">
        <v>0.35482131213457102</v>
      </c>
      <c r="AI13" s="17">
        <v>0.137821087434017</v>
      </c>
      <c r="AJ13" s="17">
        <v>0.36440059863720697</v>
      </c>
      <c r="AK13" s="17"/>
      <c r="AL13" s="17">
        <v>0.37117482972775301</v>
      </c>
      <c r="AM13" s="17">
        <v>0.32591772973976202</v>
      </c>
      <c r="AN13" s="17">
        <v>0.40512774890244302</v>
      </c>
      <c r="AO13" s="17">
        <v>0.100004844163879</v>
      </c>
      <c r="AP13" s="17">
        <v>0.421491956350385</v>
      </c>
      <c r="AQ13" s="17"/>
      <c r="AR13" s="17">
        <v>0.41288500456883598</v>
      </c>
      <c r="AS13" s="17">
        <v>0.33485216594382999</v>
      </c>
      <c r="AT13" s="17">
        <v>0.121484358146739</v>
      </c>
    </row>
    <row r="14" spans="2:46" x14ac:dyDescent="0.3">
      <c r="B14" s="18" t="s">
        <v>101</v>
      </c>
      <c r="C14" s="17">
        <v>0.29496705474231</v>
      </c>
      <c r="D14" s="17">
        <v>0.322714195639483</v>
      </c>
      <c r="E14" s="17">
        <v>0.26769746854849602</v>
      </c>
      <c r="F14" s="17"/>
      <c r="G14" s="17">
        <v>0.18523709914884701</v>
      </c>
      <c r="H14" s="17">
        <v>0.27419990297050101</v>
      </c>
      <c r="I14" s="17">
        <v>0.24818325608508501</v>
      </c>
      <c r="J14" s="17">
        <v>0.32738002909497099</v>
      </c>
      <c r="K14" s="17">
        <v>0.368377435964162</v>
      </c>
      <c r="L14" s="17">
        <v>0.34738115880947301</v>
      </c>
      <c r="M14" s="17"/>
      <c r="N14" s="17">
        <v>0.297412269305869</v>
      </c>
      <c r="O14" s="17">
        <v>0.29585567542583802</v>
      </c>
      <c r="P14" s="17">
        <v>0.27284023421999398</v>
      </c>
      <c r="Q14" s="17">
        <v>0.314373225506835</v>
      </c>
      <c r="R14" s="17"/>
      <c r="S14" s="17">
        <v>0.26206240772589501</v>
      </c>
      <c r="T14" s="17">
        <v>0.302512456713038</v>
      </c>
      <c r="U14" s="17">
        <v>0.25458078904061399</v>
      </c>
      <c r="V14" s="17">
        <v>0.257377246624856</v>
      </c>
      <c r="W14" s="17">
        <v>0.29010098607204898</v>
      </c>
      <c r="X14" s="17">
        <v>0.27797474880385198</v>
      </c>
      <c r="Y14" s="17">
        <v>0.31975805034303001</v>
      </c>
      <c r="Z14" s="17">
        <v>0.35974551501762497</v>
      </c>
      <c r="AA14" s="17">
        <v>0.29906152750577297</v>
      </c>
      <c r="AB14" s="17">
        <v>0.358442361660185</v>
      </c>
      <c r="AC14" s="17">
        <v>0.287461928383482</v>
      </c>
      <c r="AD14" s="17">
        <v>0.35443969273022902</v>
      </c>
      <c r="AE14" s="17"/>
      <c r="AF14" s="17">
        <v>0.33216654106856702</v>
      </c>
      <c r="AG14" s="17">
        <v>0.31954060620287</v>
      </c>
      <c r="AH14" s="17">
        <v>0.37115092823664902</v>
      </c>
      <c r="AI14" s="17">
        <v>0.234273672437739</v>
      </c>
      <c r="AJ14" s="17">
        <v>0.316218010619364</v>
      </c>
      <c r="AK14" s="17"/>
      <c r="AL14" s="17">
        <v>0.26530924994369998</v>
      </c>
      <c r="AM14" s="17">
        <v>0.34546651281162299</v>
      </c>
      <c r="AN14" s="17">
        <v>0.31482867110291402</v>
      </c>
      <c r="AO14" s="17">
        <v>0.19948901511199901</v>
      </c>
      <c r="AP14" s="17">
        <v>0.35283427777661702</v>
      </c>
      <c r="AQ14" s="17"/>
      <c r="AR14" s="17">
        <v>0.33033448774358498</v>
      </c>
      <c r="AS14" s="17">
        <v>0.31178892418095999</v>
      </c>
      <c r="AT14" s="17">
        <v>0.231481579298178</v>
      </c>
    </row>
    <row r="15" spans="2:46" x14ac:dyDescent="0.3">
      <c r="B15" s="18" t="s">
        <v>94</v>
      </c>
      <c r="C15" s="17">
        <v>0.29397292263515301</v>
      </c>
      <c r="D15" s="17">
        <v>0.29418471534077201</v>
      </c>
      <c r="E15" s="17">
        <v>0.29256613778962398</v>
      </c>
      <c r="F15" s="17"/>
      <c r="G15" s="17">
        <v>0.25229028636290601</v>
      </c>
      <c r="H15" s="17">
        <v>0.33066511997627202</v>
      </c>
      <c r="I15" s="17">
        <v>0.25884279325133402</v>
      </c>
      <c r="J15" s="17">
        <v>0.31675462315070302</v>
      </c>
      <c r="K15" s="17">
        <v>0.331231400754322</v>
      </c>
      <c r="L15" s="17">
        <v>0.27697772856334701</v>
      </c>
      <c r="M15" s="17"/>
      <c r="N15" s="17">
        <v>0.31933398302969501</v>
      </c>
      <c r="O15" s="17">
        <v>0.305639491781382</v>
      </c>
      <c r="P15" s="17">
        <v>0.24535604886405801</v>
      </c>
      <c r="Q15" s="17">
        <v>0.29887310829396702</v>
      </c>
      <c r="R15" s="17"/>
      <c r="S15" s="17">
        <v>0.27359382817769701</v>
      </c>
      <c r="T15" s="17">
        <v>0.29400335099913</v>
      </c>
      <c r="U15" s="17">
        <v>0.23607875984589199</v>
      </c>
      <c r="V15" s="17">
        <v>0.260358156236636</v>
      </c>
      <c r="W15" s="17">
        <v>0.274448164764725</v>
      </c>
      <c r="X15" s="17">
        <v>0.216241881248846</v>
      </c>
      <c r="Y15" s="17">
        <v>0.30775894505015899</v>
      </c>
      <c r="Z15" s="17">
        <v>0.37044993083675798</v>
      </c>
      <c r="AA15" s="17">
        <v>0.32397270938707101</v>
      </c>
      <c r="AB15" s="17">
        <v>0.37114267299995302</v>
      </c>
      <c r="AC15" s="17">
        <v>0.313452667956377</v>
      </c>
      <c r="AD15" s="17">
        <v>0.41172552700296799</v>
      </c>
      <c r="AE15" s="17"/>
      <c r="AF15" s="17">
        <v>0.32886413197159697</v>
      </c>
      <c r="AG15" s="17">
        <v>0.36938912779966698</v>
      </c>
      <c r="AH15" s="17">
        <v>0.24889518666594099</v>
      </c>
      <c r="AI15" s="17">
        <v>0.18189617353078799</v>
      </c>
      <c r="AJ15" s="17">
        <v>0.33357333846025999</v>
      </c>
      <c r="AK15" s="17"/>
      <c r="AL15" s="17">
        <v>0.33253392268221099</v>
      </c>
      <c r="AM15" s="17">
        <v>0.25886506953953198</v>
      </c>
      <c r="AN15" s="17">
        <v>0.375745036649478</v>
      </c>
      <c r="AO15" s="17">
        <v>0.17294689838399399</v>
      </c>
      <c r="AP15" s="17">
        <v>0.39960564810539301</v>
      </c>
      <c r="AQ15" s="17"/>
      <c r="AR15" s="17">
        <v>0.36905827284070603</v>
      </c>
      <c r="AS15" s="17">
        <v>0.27589050012343003</v>
      </c>
      <c r="AT15" s="17">
        <v>0.16988162291627601</v>
      </c>
    </row>
    <row r="16" spans="2:46" x14ac:dyDescent="0.3">
      <c r="B16" s="18" t="s">
        <v>95</v>
      </c>
      <c r="C16" s="17">
        <v>0.28790140489030902</v>
      </c>
      <c r="D16" s="17">
        <v>0.29658106655127098</v>
      </c>
      <c r="E16" s="17">
        <v>0.28026111582676899</v>
      </c>
      <c r="F16" s="17"/>
      <c r="G16" s="17">
        <v>0.21209699973430099</v>
      </c>
      <c r="H16" s="17">
        <v>0.25518951662084099</v>
      </c>
      <c r="I16" s="17">
        <v>0.26250457164830598</v>
      </c>
      <c r="J16" s="17">
        <v>0.34305079312592301</v>
      </c>
      <c r="K16" s="17">
        <v>0.34845299609716501</v>
      </c>
      <c r="L16" s="17">
        <v>0.30015835864368101</v>
      </c>
      <c r="M16" s="17"/>
      <c r="N16" s="17">
        <v>0.27284480402709999</v>
      </c>
      <c r="O16" s="17">
        <v>0.29313066489636302</v>
      </c>
      <c r="P16" s="17">
        <v>0.27354315219799402</v>
      </c>
      <c r="Q16" s="17">
        <v>0.31076493618557399</v>
      </c>
      <c r="R16" s="17"/>
      <c r="S16" s="17">
        <v>0.23039871994429401</v>
      </c>
      <c r="T16" s="17">
        <v>0.29886678836671199</v>
      </c>
      <c r="U16" s="17">
        <v>0.29233539039159701</v>
      </c>
      <c r="V16" s="17">
        <v>0.25508516927073299</v>
      </c>
      <c r="W16" s="17">
        <v>0.27791450739495899</v>
      </c>
      <c r="X16" s="17">
        <v>0.31253964885219498</v>
      </c>
      <c r="Y16" s="17">
        <v>0.36214541894169799</v>
      </c>
      <c r="Z16" s="17">
        <v>0.36545218802826201</v>
      </c>
      <c r="AA16" s="17">
        <v>0.241190168368106</v>
      </c>
      <c r="AB16" s="17">
        <v>0.325533903318317</v>
      </c>
      <c r="AC16" s="17">
        <v>0.26706255563060799</v>
      </c>
      <c r="AD16" s="17">
        <v>0.33766938642606897</v>
      </c>
      <c r="AE16" s="17"/>
      <c r="AF16" s="17">
        <v>0.34031801807686402</v>
      </c>
      <c r="AG16" s="17">
        <v>0.35070663527319401</v>
      </c>
      <c r="AH16" s="17">
        <v>0.28991912895160799</v>
      </c>
      <c r="AI16" s="17">
        <v>0.19445656508287601</v>
      </c>
      <c r="AJ16" s="17">
        <v>0.33740929856959601</v>
      </c>
      <c r="AK16" s="17"/>
      <c r="AL16" s="17">
        <v>0.34153695468197098</v>
      </c>
      <c r="AM16" s="17">
        <v>0.28293235130996203</v>
      </c>
      <c r="AN16" s="17">
        <v>0.34704685748519698</v>
      </c>
      <c r="AO16" s="17">
        <v>0.17238075484819301</v>
      </c>
      <c r="AP16" s="17">
        <v>0.35916802680204302</v>
      </c>
      <c r="AQ16" s="17"/>
      <c r="AR16" s="17">
        <v>0.328303557121569</v>
      </c>
      <c r="AS16" s="17">
        <v>0.31659150579561102</v>
      </c>
      <c r="AT16" s="17">
        <v>0.17309370673605201</v>
      </c>
    </row>
    <row r="17" spans="2:46" ht="28.8" x14ac:dyDescent="0.3">
      <c r="B17" s="18" t="s">
        <v>104</v>
      </c>
      <c r="C17" s="17">
        <v>0.28030350761066097</v>
      </c>
      <c r="D17" s="17">
        <v>0.29713972958044099</v>
      </c>
      <c r="E17" s="17">
        <v>0.26466057849902402</v>
      </c>
      <c r="F17" s="17"/>
      <c r="G17" s="17">
        <v>0.20891683058673799</v>
      </c>
      <c r="H17" s="17">
        <v>0.28969173859020603</v>
      </c>
      <c r="I17" s="17">
        <v>0.23204575370938399</v>
      </c>
      <c r="J17" s="17">
        <v>0.30518437249827701</v>
      </c>
      <c r="K17" s="17">
        <v>0.34864442182255201</v>
      </c>
      <c r="L17" s="17">
        <v>0.29339370651265401</v>
      </c>
      <c r="M17" s="17"/>
      <c r="N17" s="17">
        <v>0.30008851938993503</v>
      </c>
      <c r="O17" s="17">
        <v>0.27933307778572097</v>
      </c>
      <c r="P17" s="17">
        <v>0.25923434811072898</v>
      </c>
      <c r="Q17" s="17">
        <v>0.27974077984288598</v>
      </c>
      <c r="R17" s="17"/>
      <c r="S17" s="17">
        <v>0.251097817963501</v>
      </c>
      <c r="T17" s="17">
        <v>0.28198691803914699</v>
      </c>
      <c r="U17" s="17">
        <v>0.25858142180530502</v>
      </c>
      <c r="V17" s="17">
        <v>0.204506383410369</v>
      </c>
      <c r="W17" s="17">
        <v>0.268882102228789</v>
      </c>
      <c r="X17" s="17">
        <v>0.25748811487281598</v>
      </c>
      <c r="Y17" s="17">
        <v>0.30366499195252999</v>
      </c>
      <c r="Z17" s="17">
        <v>0.336908826273907</v>
      </c>
      <c r="AA17" s="17">
        <v>0.29128070292415498</v>
      </c>
      <c r="AB17" s="17">
        <v>0.35043502375505797</v>
      </c>
      <c r="AC17" s="17">
        <v>0.31238944581449801</v>
      </c>
      <c r="AD17" s="17">
        <v>0.34869991281462598</v>
      </c>
      <c r="AE17" s="17"/>
      <c r="AF17" s="17">
        <v>0.37684048243518098</v>
      </c>
      <c r="AG17" s="17">
        <v>0.335790778149063</v>
      </c>
      <c r="AH17" s="17">
        <v>0.26487703287044001</v>
      </c>
      <c r="AI17" s="17">
        <v>0.17784268696972499</v>
      </c>
      <c r="AJ17" s="17">
        <v>0.28547397853150502</v>
      </c>
      <c r="AK17" s="17"/>
      <c r="AL17" s="17">
        <v>0.26283219681974401</v>
      </c>
      <c r="AM17" s="17">
        <v>0.25098706783681801</v>
      </c>
      <c r="AN17" s="17">
        <v>0.33344360680823198</v>
      </c>
      <c r="AO17" s="17">
        <v>0.199136036808233</v>
      </c>
      <c r="AP17" s="17">
        <v>0.40968234967820399</v>
      </c>
      <c r="AQ17" s="17"/>
      <c r="AR17" s="17">
        <v>0.34807360170962398</v>
      </c>
      <c r="AS17" s="17">
        <v>0.270715743801687</v>
      </c>
      <c r="AT17" s="17">
        <v>0.18170052714511301</v>
      </c>
    </row>
    <row r="18" spans="2:46" x14ac:dyDescent="0.3">
      <c r="B18" s="18" t="s">
        <v>103</v>
      </c>
      <c r="C18" s="17">
        <v>0.25400733761419297</v>
      </c>
      <c r="D18" s="17">
        <v>0.26545676147971398</v>
      </c>
      <c r="E18" s="17">
        <v>0.24256184304305201</v>
      </c>
      <c r="F18" s="17"/>
      <c r="G18" s="17">
        <v>0.171195831638107</v>
      </c>
      <c r="H18" s="17">
        <v>0.23564682130187301</v>
      </c>
      <c r="I18" s="17">
        <v>0.189059396587442</v>
      </c>
      <c r="J18" s="17">
        <v>0.29340827240623202</v>
      </c>
      <c r="K18" s="17">
        <v>0.31288398912024601</v>
      </c>
      <c r="L18" s="17">
        <v>0.30543464972086698</v>
      </c>
      <c r="M18" s="17"/>
      <c r="N18" s="17">
        <v>0.25122940945497302</v>
      </c>
      <c r="O18" s="17">
        <v>0.26541830933791399</v>
      </c>
      <c r="P18" s="17">
        <v>0.23284674120274201</v>
      </c>
      <c r="Q18" s="17">
        <v>0.261120240121481</v>
      </c>
      <c r="R18" s="17"/>
      <c r="S18" s="17">
        <v>0.231752305712454</v>
      </c>
      <c r="T18" s="17">
        <v>0.25644123680574399</v>
      </c>
      <c r="U18" s="17">
        <v>0.24101704360287601</v>
      </c>
      <c r="V18" s="17">
        <v>0.210098933577371</v>
      </c>
      <c r="W18" s="17">
        <v>0.25619272807071902</v>
      </c>
      <c r="X18" s="17">
        <v>0.23784732913839701</v>
      </c>
      <c r="Y18" s="17">
        <v>0.25072443040722397</v>
      </c>
      <c r="Z18" s="17">
        <v>0.27899642950124398</v>
      </c>
      <c r="AA18" s="17">
        <v>0.25362483113343998</v>
      </c>
      <c r="AB18" s="17">
        <v>0.31336339514699002</v>
      </c>
      <c r="AC18" s="17">
        <v>0.288618947864759</v>
      </c>
      <c r="AD18" s="17">
        <v>0.298528523167509</v>
      </c>
      <c r="AE18" s="17"/>
      <c r="AF18" s="17">
        <v>0.30122077914123002</v>
      </c>
      <c r="AG18" s="17">
        <v>0.30874296171465698</v>
      </c>
      <c r="AH18" s="17">
        <v>0.26519742101437999</v>
      </c>
      <c r="AI18" s="17">
        <v>0.19115401695581399</v>
      </c>
      <c r="AJ18" s="17">
        <v>0.23771800249854</v>
      </c>
      <c r="AK18" s="17"/>
      <c r="AL18" s="17">
        <v>0.24868554883956201</v>
      </c>
      <c r="AM18" s="17">
        <v>0.24933823071508501</v>
      </c>
      <c r="AN18" s="17">
        <v>0.28586623766651598</v>
      </c>
      <c r="AO18" s="17">
        <v>0.17473720946851101</v>
      </c>
      <c r="AP18" s="17">
        <v>0.28019752573743401</v>
      </c>
      <c r="AQ18" s="17"/>
      <c r="AR18" s="17">
        <v>0.28584860825499703</v>
      </c>
      <c r="AS18" s="17">
        <v>0.26543508066344601</v>
      </c>
      <c r="AT18" s="17">
        <v>0.18417539298485699</v>
      </c>
    </row>
    <row r="19" spans="2:46" ht="28.8" x14ac:dyDescent="0.3">
      <c r="B19" s="18" t="s">
        <v>100</v>
      </c>
      <c r="C19" s="17">
        <v>0.23655041868569601</v>
      </c>
      <c r="D19" s="17">
        <v>0.24766831472196699</v>
      </c>
      <c r="E19" s="17">
        <v>0.22548373838806901</v>
      </c>
      <c r="F19" s="17"/>
      <c r="G19" s="17">
        <v>0.196686088146244</v>
      </c>
      <c r="H19" s="17">
        <v>0.22776526851078899</v>
      </c>
      <c r="I19" s="17">
        <v>0.19462594611551601</v>
      </c>
      <c r="J19" s="17">
        <v>0.28100722162312802</v>
      </c>
      <c r="K19" s="17">
        <v>0.32017771114323501</v>
      </c>
      <c r="L19" s="17">
        <v>0.212070269214018</v>
      </c>
      <c r="M19" s="17"/>
      <c r="N19" s="17">
        <v>0.26678784978204401</v>
      </c>
      <c r="O19" s="17">
        <v>0.21991084514154999</v>
      </c>
      <c r="P19" s="17">
        <v>0.21332252381328901</v>
      </c>
      <c r="Q19" s="17">
        <v>0.239997866214886</v>
      </c>
      <c r="R19" s="17"/>
      <c r="S19" s="17">
        <v>0.19212237148873401</v>
      </c>
      <c r="T19" s="17">
        <v>0.205066957306026</v>
      </c>
      <c r="U19" s="17">
        <v>0.19881982126797701</v>
      </c>
      <c r="V19" s="17">
        <v>0.19878929384455199</v>
      </c>
      <c r="W19" s="17">
        <v>0.27271907333638201</v>
      </c>
      <c r="X19" s="17">
        <v>0.237010026890076</v>
      </c>
      <c r="Y19" s="17">
        <v>0.23880830739631501</v>
      </c>
      <c r="Z19" s="17">
        <v>0.36045258134610397</v>
      </c>
      <c r="AA19" s="17">
        <v>0.245270835928002</v>
      </c>
      <c r="AB19" s="17">
        <v>0.29547542152529599</v>
      </c>
      <c r="AC19" s="17">
        <v>0.233371158549429</v>
      </c>
      <c r="AD19" s="17">
        <v>0.335286302622472</v>
      </c>
      <c r="AE19" s="17"/>
      <c r="AF19" s="17">
        <v>0.32015069657484102</v>
      </c>
      <c r="AG19" s="17">
        <v>0.29865546905948898</v>
      </c>
      <c r="AH19" s="17">
        <v>0.19741714071262301</v>
      </c>
      <c r="AI19" s="17">
        <v>0.10964973675355701</v>
      </c>
      <c r="AJ19" s="17">
        <v>0.26513318457520302</v>
      </c>
      <c r="AK19" s="17"/>
      <c r="AL19" s="17">
        <v>0.27068005151225899</v>
      </c>
      <c r="AM19" s="17">
        <v>0.198242238897687</v>
      </c>
      <c r="AN19" s="17">
        <v>0.29548547056970498</v>
      </c>
      <c r="AO19" s="17">
        <v>0.11357279201815899</v>
      </c>
      <c r="AP19" s="17">
        <v>0.33259339974137597</v>
      </c>
      <c r="AQ19" s="17"/>
      <c r="AR19" s="17">
        <v>0.319081029958525</v>
      </c>
      <c r="AS19" s="17">
        <v>0.21093821005135599</v>
      </c>
      <c r="AT19" s="17">
        <v>9.9536956694707995E-2</v>
      </c>
    </row>
    <row r="20" spans="2:46" ht="28.8" x14ac:dyDescent="0.3">
      <c r="B20" s="18" t="s">
        <v>96</v>
      </c>
      <c r="C20" s="17">
        <v>0.219822130281142</v>
      </c>
      <c r="D20" s="17">
        <v>0.24409694753199501</v>
      </c>
      <c r="E20" s="17">
        <v>0.19672256046688899</v>
      </c>
      <c r="F20" s="17"/>
      <c r="G20" s="17">
        <v>0.171417842102768</v>
      </c>
      <c r="H20" s="17">
        <v>0.21453574621775501</v>
      </c>
      <c r="I20" s="17">
        <v>0.20218349981245701</v>
      </c>
      <c r="J20" s="17">
        <v>0.26076507007599498</v>
      </c>
      <c r="K20" s="17">
        <v>0.25121661438222598</v>
      </c>
      <c r="L20" s="17">
        <v>0.21635413087380501</v>
      </c>
      <c r="M20" s="17"/>
      <c r="N20" s="17">
        <v>0.24576262754710401</v>
      </c>
      <c r="O20" s="17">
        <v>0.22654851057245001</v>
      </c>
      <c r="P20" s="17">
        <v>0.17309144937797799</v>
      </c>
      <c r="Q20" s="17">
        <v>0.226457982106961</v>
      </c>
      <c r="R20" s="17"/>
      <c r="S20" s="17">
        <v>0.228555217447589</v>
      </c>
      <c r="T20" s="17">
        <v>0.188094198114997</v>
      </c>
      <c r="U20" s="17">
        <v>0.191475428779007</v>
      </c>
      <c r="V20" s="17">
        <v>0.20054010514860099</v>
      </c>
      <c r="W20" s="17">
        <v>0.21716825226953501</v>
      </c>
      <c r="X20" s="17">
        <v>0.22700101626715699</v>
      </c>
      <c r="Y20" s="17">
        <v>0.27898531476037203</v>
      </c>
      <c r="Z20" s="17">
        <v>0.26425363782573302</v>
      </c>
      <c r="AA20" s="17">
        <v>0.188779960406537</v>
      </c>
      <c r="AB20" s="17">
        <v>0.25792266850039802</v>
      </c>
      <c r="AC20" s="17">
        <v>0.19988723814528001</v>
      </c>
      <c r="AD20" s="17">
        <v>0.25056582360637197</v>
      </c>
      <c r="AE20" s="17"/>
      <c r="AF20" s="17">
        <v>0.264333079937833</v>
      </c>
      <c r="AG20" s="17">
        <v>0.26258188225038498</v>
      </c>
      <c r="AH20" s="17">
        <v>0.23419600091284201</v>
      </c>
      <c r="AI20" s="17">
        <v>0.127604240481346</v>
      </c>
      <c r="AJ20" s="17">
        <v>0.257409802219635</v>
      </c>
      <c r="AK20" s="17"/>
      <c r="AL20" s="17">
        <v>0.235663726381381</v>
      </c>
      <c r="AM20" s="17">
        <v>0.216714152623489</v>
      </c>
      <c r="AN20" s="17">
        <v>0.25434288246250403</v>
      </c>
      <c r="AO20" s="17">
        <v>0.120037868282691</v>
      </c>
      <c r="AP20" s="17">
        <v>0.25756948515713202</v>
      </c>
      <c r="AQ20" s="17"/>
      <c r="AR20" s="17">
        <v>0.26941226910050498</v>
      </c>
      <c r="AS20" s="17">
        <v>0.21221447749959901</v>
      </c>
      <c r="AT20" s="17">
        <v>0.15172173450989601</v>
      </c>
    </row>
    <row r="21" spans="2:46" x14ac:dyDescent="0.3">
      <c r="B21" s="18" t="s">
        <v>79</v>
      </c>
      <c r="C21" s="17">
        <v>0.109162556357801</v>
      </c>
      <c r="D21" s="17">
        <v>7.40783205184119E-2</v>
      </c>
      <c r="E21" s="17">
        <v>0.143810972390749</v>
      </c>
      <c r="F21" s="17"/>
      <c r="G21" s="17">
        <v>0.19199360148884101</v>
      </c>
      <c r="H21" s="17">
        <v>9.7798734105016799E-2</v>
      </c>
      <c r="I21" s="17">
        <v>0.14736070918097799</v>
      </c>
      <c r="J21" s="17">
        <v>9.0498775029153794E-2</v>
      </c>
      <c r="K21" s="17">
        <v>8.9844170050777106E-2</v>
      </c>
      <c r="L21" s="17">
        <v>6.0249829037635497E-2</v>
      </c>
      <c r="M21" s="17"/>
      <c r="N21" s="17">
        <v>7.9208681041705906E-2</v>
      </c>
      <c r="O21" s="17">
        <v>8.8985849276957907E-2</v>
      </c>
      <c r="P21" s="17">
        <v>0.14067090903948601</v>
      </c>
      <c r="Q21" s="17">
        <v>0.13600897615989199</v>
      </c>
      <c r="R21" s="17"/>
      <c r="S21" s="17">
        <v>0.11413530585896001</v>
      </c>
      <c r="T21" s="17">
        <v>0.16013649022390899</v>
      </c>
      <c r="U21" s="17">
        <v>0.13910629302038899</v>
      </c>
      <c r="V21" s="17">
        <v>0.12629476655117</v>
      </c>
      <c r="W21" s="17">
        <v>7.90837543879679E-2</v>
      </c>
      <c r="X21" s="17">
        <v>0.104466597773615</v>
      </c>
      <c r="Y21" s="17">
        <v>0.10074550669049499</v>
      </c>
      <c r="Z21" s="17">
        <v>7.7807263223445E-2</v>
      </c>
      <c r="AA21" s="17">
        <v>0.10049966770216399</v>
      </c>
      <c r="AB21" s="17">
        <v>7.4262155686660003E-2</v>
      </c>
      <c r="AC21" s="17">
        <v>8.59321503567059E-2</v>
      </c>
      <c r="AD21" s="17">
        <v>5.7579956386697301E-2</v>
      </c>
      <c r="AE21" s="17"/>
      <c r="AF21" s="17">
        <v>0.115538430943378</v>
      </c>
      <c r="AG21" s="17">
        <v>7.2016518323727796E-2</v>
      </c>
      <c r="AH21" s="17">
        <v>6.4998817081790297E-2</v>
      </c>
      <c r="AI21" s="17">
        <v>6.6882696567758207E-2</v>
      </c>
      <c r="AJ21" s="17">
        <v>9.3860914811266002E-2</v>
      </c>
      <c r="AK21" s="17"/>
      <c r="AL21" s="17">
        <v>0.10098158830364</v>
      </c>
      <c r="AM21" s="17">
        <v>7.1020223993107895E-2</v>
      </c>
      <c r="AN21" s="17">
        <v>6.74648784480575E-2</v>
      </c>
      <c r="AO21" s="17">
        <v>7.89934906499241E-2</v>
      </c>
      <c r="AP21" s="17">
        <v>8.0238949186391795E-2</v>
      </c>
      <c r="AQ21" s="17"/>
      <c r="AR21" s="17">
        <v>0.119523286728012</v>
      </c>
      <c r="AS21" s="17">
        <v>6.1249547057640699E-2</v>
      </c>
      <c r="AT21" s="17">
        <v>6.4268318491433093E-2</v>
      </c>
    </row>
    <row r="22" spans="2:46" x14ac:dyDescent="0.3">
      <c r="B22" s="18" t="s">
        <v>105</v>
      </c>
      <c r="C22" s="19">
        <v>8.8822106434393894E-2</v>
      </c>
      <c r="D22" s="19">
        <v>8.2510359505074904E-2</v>
      </c>
      <c r="E22" s="19">
        <v>9.5260105269045395E-2</v>
      </c>
      <c r="F22" s="19"/>
      <c r="G22" s="19">
        <v>6.3681413267424006E-2</v>
      </c>
      <c r="H22" s="19">
        <v>8.3627610745066597E-2</v>
      </c>
      <c r="I22" s="19">
        <v>7.7317533536497798E-2</v>
      </c>
      <c r="J22" s="19">
        <v>9.7345341799005503E-2</v>
      </c>
      <c r="K22" s="19">
        <v>0.105359339106241</v>
      </c>
      <c r="L22" s="19">
        <v>0.101124350314622</v>
      </c>
      <c r="M22" s="19"/>
      <c r="N22" s="19">
        <v>5.7865254447006798E-2</v>
      </c>
      <c r="O22" s="19">
        <v>7.3030374305553605E-2</v>
      </c>
      <c r="P22" s="19">
        <v>0.117650766542454</v>
      </c>
      <c r="Q22" s="19">
        <v>0.112155625144904</v>
      </c>
      <c r="R22" s="19"/>
      <c r="S22" s="19">
        <v>8.8101596767420395E-2</v>
      </c>
      <c r="T22" s="19">
        <v>6.0832036567749902E-2</v>
      </c>
      <c r="U22" s="19">
        <v>9.1110314790176797E-2</v>
      </c>
      <c r="V22" s="19">
        <v>8.4443547523144993E-2</v>
      </c>
      <c r="W22" s="19">
        <v>7.9232510239128306E-2</v>
      </c>
      <c r="X22" s="19">
        <v>0.104422594410769</v>
      </c>
      <c r="Y22" s="19">
        <v>9.9484356226099302E-2</v>
      </c>
      <c r="Z22" s="19">
        <v>8.21641598746084E-2</v>
      </c>
      <c r="AA22" s="19">
        <v>0.134749101674533</v>
      </c>
      <c r="AB22" s="19">
        <v>6.2086936869390201E-2</v>
      </c>
      <c r="AC22" s="19">
        <v>0.107476175754543</v>
      </c>
      <c r="AD22" s="19">
        <v>5.6847736173368101E-2</v>
      </c>
      <c r="AE22" s="19"/>
      <c r="AF22" s="19">
        <v>5.16344301517166E-2</v>
      </c>
      <c r="AG22" s="19">
        <v>7.9736984852158493E-2</v>
      </c>
      <c r="AH22" s="19">
        <v>9.5053914503046899E-2</v>
      </c>
      <c r="AI22" s="19">
        <v>0.10520112608339099</v>
      </c>
      <c r="AJ22" s="19">
        <v>7.2257637483988002E-2</v>
      </c>
      <c r="AK22" s="19"/>
      <c r="AL22" s="19">
        <v>7.1643085187258093E-2</v>
      </c>
      <c r="AM22" s="19">
        <v>0.11203692219726601</v>
      </c>
      <c r="AN22" s="19">
        <v>6.2963342723725196E-2</v>
      </c>
      <c r="AO22" s="19">
        <v>9.93715891685122E-2</v>
      </c>
      <c r="AP22" s="19">
        <v>4.9963890705730797E-2</v>
      </c>
      <c r="AQ22" s="19"/>
      <c r="AR22" s="19">
        <v>9.7451825310305107E-2</v>
      </c>
      <c r="AS22" s="19">
        <v>7.4495193312803895E-2</v>
      </c>
      <c r="AT22" s="19">
        <v>9.6659263043964494E-2</v>
      </c>
    </row>
    <row r="23" spans="2:46" x14ac:dyDescent="0.3">
      <c r="B23" s="16"/>
    </row>
    <row r="24" spans="2:46" x14ac:dyDescent="0.3">
      <c r="B24" t="s">
        <v>66</v>
      </c>
    </row>
    <row r="25" spans="2:46" x14ac:dyDescent="0.3">
      <c r="B25" t="s">
        <v>67</v>
      </c>
    </row>
    <row r="27" spans="2:46" x14ac:dyDescent="0.3">
      <c r="B2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T2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123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108</v>
      </c>
      <c r="C9" s="17">
        <v>0.56015502075911605</v>
      </c>
      <c r="D9" s="17">
        <v>0.54344821463812698</v>
      </c>
      <c r="E9" s="17">
        <v>0.57619445901746003</v>
      </c>
      <c r="F9" s="17"/>
      <c r="G9" s="17">
        <v>0.62710652699714997</v>
      </c>
      <c r="H9" s="17">
        <v>0.60182009487564303</v>
      </c>
      <c r="I9" s="17">
        <v>0.63234310512529301</v>
      </c>
      <c r="J9" s="17">
        <v>0.61720992128738605</v>
      </c>
      <c r="K9" s="17">
        <v>0.54502637849963798</v>
      </c>
      <c r="L9" s="17">
        <v>0.38662664229100102</v>
      </c>
      <c r="M9" s="17"/>
      <c r="N9" s="17">
        <v>0.53101211975972196</v>
      </c>
      <c r="O9" s="17">
        <v>0.54512588880669699</v>
      </c>
      <c r="P9" s="17">
        <v>0.53521538262554902</v>
      </c>
      <c r="Q9" s="17">
        <v>0.62794714899857296</v>
      </c>
      <c r="R9" s="17"/>
      <c r="S9" s="17">
        <v>0.551730687862104</v>
      </c>
      <c r="T9" s="17">
        <v>0.53318722723952905</v>
      </c>
      <c r="U9" s="17">
        <v>0.58323125280039001</v>
      </c>
      <c r="V9" s="17">
        <v>0.54336717045598903</v>
      </c>
      <c r="W9" s="17">
        <v>0.55711304187895105</v>
      </c>
      <c r="X9" s="17">
        <v>0.64748960854570603</v>
      </c>
      <c r="Y9" s="17">
        <v>0.61254900142961699</v>
      </c>
      <c r="Z9" s="17">
        <v>0.56360370822667605</v>
      </c>
      <c r="AA9" s="17">
        <v>0.57536701729498096</v>
      </c>
      <c r="AB9" s="17">
        <v>0.50686310577927995</v>
      </c>
      <c r="AC9" s="17">
        <v>0.51429309718841498</v>
      </c>
      <c r="AD9" s="17">
        <v>0.48618920108078501</v>
      </c>
      <c r="AE9" s="17"/>
      <c r="AF9" s="17">
        <v>0.52826586113375895</v>
      </c>
      <c r="AG9" s="17">
        <v>0.59980622234341696</v>
      </c>
      <c r="AH9" s="17">
        <v>0.52307724632007802</v>
      </c>
      <c r="AI9" s="17">
        <v>0.46912294174137598</v>
      </c>
      <c r="AJ9" s="17">
        <v>0.52335335799854799</v>
      </c>
      <c r="AK9" s="17"/>
      <c r="AL9" s="17">
        <v>0.601525703021209</v>
      </c>
      <c r="AM9" s="17">
        <v>0.52816160965716197</v>
      </c>
      <c r="AN9" s="17">
        <v>0.57955321575017804</v>
      </c>
      <c r="AO9" s="17">
        <v>0.472487400409493</v>
      </c>
      <c r="AP9" s="17">
        <v>0.53988817018100499</v>
      </c>
      <c r="AQ9" s="17"/>
      <c r="AR9" s="17">
        <v>0.62691703731181103</v>
      </c>
      <c r="AS9" s="17">
        <v>0.52302748103226804</v>
      </c>
      <c r="AT9" s="17">
        <v>0.448517787172663</v>
      </c>
    </row>
    <row r="10" spans="2:46" ht="28.8" x14ac:dyDescent="0.3">
      <c r="B10" s="18" t="s">
        <v>109</v>
      </c>
      <c r="C10" s="17">
        <v>0.45327820944756098</v>
      </c>
      <c r="D10" s="17">
        <v>0.456352464400817</v>
      </c>
      <c r="E10" s="17">
        <v>0.45061623864681</v>
      </c>
      <c r="F10" s="17"/>
      <c r="G10" s="17">
        <v>0.213572206758464</v>
      </c>
      <c r="H10" s="17">
        <v>0.304788954881413</v>
      </c>
      <c r="I10" s="17">
        <v>0.39186445069512199</v>
      </c>
      <c r="J10" s="17">
        <v>0.472034807603325</v>
      </c>
      <c r="K10" s="17">
        <v>0.60327771160080401</v>
      </c>
      <c r="L10" s="17">
        <v>0.66764907302251497</v>
      </c>
      <c r="M10" s="17"/>
      <c r="N10" s="17">
        <v>0.37168098929892801</v>
      </c>
      <c r="O10" s="17">
        <v>0.45141971238330197</v>
      </c>
      <c r="P10" s="17">
        <v>0.58185768633734902</v>
      </c>
      <c r="Q10" s="17">
        <v>0.43393287464456298</v>
      </c>
      <c r="R10" s="17"/>
      <c r="S10" s="17">
        <v>0.32844887744005902</v>
      </c>
      <c r="T10" s="17">
        <v>0.53917145462147098</v>
      </c>
      <c r="U10" s="17">
        <v>0.53599698552240904</v>
      </c>
      <c r="V10" s="17">
        <v>0.54329151071758097</v>
      </c>
      <c r="W10" s="17">
        <v>0.45451270450234998</v>
      </c>
      <c r="X10" s="17">
        <v>0.41337663496656002</v>
      </c>
      <c r="Y10" s="17">
        <v>0.50931651158813995</v>
      </c>
      <c r="Z10" s="17">
        <v>0.427917830173702</v>
      </c>
      <c r="AA10" s="17">
        <v>0.40194361136517098</v>
      </c>
      <c r="AB10" s="17">
        <v>0.42955199365591101</v>
      </c>
      <c r="AC10" s="17">
        <v>0.44281373126524998</v>
      </c>
      <c r="AD10" s="17">
        <v>0.45197980296068702</v>
      </c>
      <c r="AE10" s="17"/>
      <c r="AF10" s="17">
        <v>0.28041270910564098</v>
      </c>
      <c r="AG10" s="17">
        <v>0.33102795180563299</v>
      </c>
      <c r="AH10" s="17">
        <v>0.76931751529289205</v>
      </c>
      <c r="AI10" s="17">
        <v>0.62434236448930702</v>
      </c>
      <c r="AJ10" s="17">
        <v>0.40351697633474998</v>
      </c>
      <c r="AK10" s="17"/>
      <c r="AL10" s="17">
        <v>0.360380907531481</v>
      </c>
      <c r="AM10" s="17">
        <v>0.759352961630266</v>
      </c>
      <c r="AN10" s="17">
        <v>0.26407960389972002</v>
      </c>
      <c r="AO10" s="17">
        <v>0.52528591029520399</v>
      </c>
      <c r="AP10" s="17">
        <v>0.19620679885349099</v>
      </c>
      <c r="AQ10" s="17"/>
      <c r="AR10" s="17">
        <v>0.34228158547342302</v>
      </c>
      <c r="AS10" s="17">
        <v>0.60203359346991603</v>
      </c>
      <c r="AT10" s="17">
        <v>0.570099342440059</v>
      </c>
    </row>
    <row r="11" spans="2:46" x14ac:dyDescent="0.3">
      <c r="B11" s="18" t="s">
        <v>110</v>
      </c>
      <c r="C11" s="17">
        <v>0.39015151287421801</v>
      </c>
      <c r="D11" s="17">
        <v>0.33420493878720697</v>
      </c>
      <c r="E11" s="17">
        <v>0.44515332596601398</v>
      </c>
      <c r="F11" s="17"/>
      <c r="G11" s="17">
        <v>0.347861829734529</v>
      </c>
      <c r="H11" s="17">
        <v>0.36340288701576401</v>
      </c>
      <c r="I11" s="17">
        <v>0.35667064839923601</v>
      </c>
      <c r="J11" s="17">
        <v>0.41554880491409402</v>
      </c>
      <c r="K11" s="17">
        <v>0.39077565893015698</v>
      </c>
      <c r="L11" s="17">
        <v>0.44629791008618702</v>
      </c>
      <c r="M11" s="17"/>
      <c r="N11" s="17">
        <v>0.409768663831589</v>
      </c>
      <c r="O11" s="17">
        <v>0.42383500046144001</v>
      </c>
      <c r="P11" s="17">
        <v>0.39015010139478201</v>
      </c>
      <c r="Q11" s="17">
        <v>0.33478842419524801</v>
      </c>
      <c r="R11" s="17"/>
      <c r="S11" s="17">
        <v>0.25898864943095401</v>
      </c>
      <c r="T11" s="17">
        <v>0.35753948321275802</v>
      </c>
      <c r="U11" s="17">
        <v>0.38498158575112701</v>
      </c>
      <c r="V11" s="17">
        <v>0.43183471664318701</v>
      </c>
      <c r="W11" s="17">
        <v>0.39061130626171198</v>
      </c>
      <c r="X11" s="17">
        <v>0.469887542925985</v>
      </c>
      <c r="Y11" s="17">
        <v>0.36027237358977199</v>
      </c>
      <c r="Z11" s="17">
        <v>0.40007027541057799</v>
      </c>
      <c r="AA11" s="17">
        <v>0.36308726074500802</v>
      </c>
      <c r="AB11" s="17">
        <v>0.46668114338869598</v>
      </c>
      <c r="AC11" s="17">
        <v>0.45623278011454599</v>
      </c>
      <c r="AD11" s="17">
        <v>0.61939990877877804</v>
      </c>
      <c r="AE11" s="17"/>
      <c r="AF11" s="17">
        <v>0.37280778469360798</v>
      </c>
      <c r="AG11" s="17">
        <v>0.46786892991082901</v>
      </c>
      <c r="AH11" s="17">
        <v>0.22237053365114701</v>
      </c>
      <c r="AI11" s="17">
        <v>0.31758413699304899</v>
      </c>
      <c r="AJ11" s="17">
        <v>0.46181428516733097</v>
      </c>
      <c r="AK11" s="17"/>
      <c r="AL11" s="17">
        <v>0.45209434884871402</v>
      </c>
      <c r="AM11" s="17">
        <v>0.280269453953222</v>
      </c>
      <c r="AN11" s="17">
        <v>0.48546757073198998</v>
      </c>
      <c r="AO11" s="17">
        <v>0.33842364375311201</v>
      </c>
      <c r="AP11" s="17">
        <v>0.44770564500035198</v>
      </c>
      <c r="AQ11" s="17"/>
      <c r="AR11" s="17">
        <v>0.44252060172864999</v>
      </c>
      <c r="AS11" s="17">
        <v>0.373607632016772</v>
      </c>
      <c r="AT11" s="17">
        <v>0.31252160318016298</v>
      </c>
    </row>
    <row r="12" spans="2:46" x14ac:dyDescent="0.3">
      <c r="B12" s="18" t="s">
        <v>111</v>
      </c>
      <c r="C12" s="17">
        <v>0.33596015217888098</v>
      </c>
      <c r="D12" s="17">
        <v>0.37371096217597</v>
      </c>
      <c r="E12" s="17">
        <v>0.29902450408987602</v>
      </c>
      <c r="F12" s="17"/>
      <c r="G12" s="17">
        <v>0.29533360532912101</v>
      </c>
      <c r="H12" s="17">
        <v>0.28254822424565601</v>
      </c>
      <c r="I12" s="17">
        <v>0.30913114617897602</v>
      </c>
      <c r="J12" s="17">
        <v>0.34704601221784298</v>
      </c>
      <c r="K12" s="17">
        <v>0.36793984599406698</v>
      </c>
      <c r="L12" s="17">
        <v>0.397809920368559</v>
      </c>
      <c r="M12" s="17"/>
      <c r="N12" s="17">
        <v>0.39608527206080102</v>
      </c>
      <c r="O12" s="17">
        <v>0.34520770323948302</v>
      </c>
      <c r="P12" s="17">
        <v>0.27125135552679702</v>
      </c>
      <c r="Q12" s="17">
        <v>0.31499029874129603</v>
      </c>
      <c r="R12" s="17"/>
      <c r="S12" s="17">
        <v>0.32030341366413401</v>
      </c>
      <c r="T12" s="17">
        <v>0.36923689285060901</v>
      </c>
      <c r="U12" s="17">
        <v>0.28616600889448301</v>
      </c>
      <c r="V12" s="17">
        <v>0.34148863763669901</v>
      </c>
      <c r="W12" s="17">
        <v>0.36258508819636698</v>
      </c>
      <c r="X12" s="17">
        <v>0.29285380674653799</v>
      </c>
      <c r="Y12" s="17">
        <v>0.29958969164170801</v>
      </c>
      <c r="Z12" s="17">
        <v>0.35252420840270698</v>
      </c>
      <c r="AA12" s="17">
        <v>0.35578677000953601</v>
      </c>
      <c r="AB12" s="17">
        <v>0.40013674487449102</v>
      </c>
      <c r="AC12" s="17">
        <v>0.27734433889113802</v>
      </c>
      <c r="AD12" s="17">
        <v>0.35678408844145598</v>
      </c>
      <c r="AE12" s="17"/>
      <c r="AF12" s="17">
        <v>0.33046476333041502</v>
      </c>
      <c r="AG12" s="17">
        <v>0.31181125281540301</v>
      </c>
      <c r="AH12" s="17">
        <v>0.35259372264702299</v>
      </c>
      <c r="AI12" s="17">
        <v>0.369917116712911</v>
      </c>
      <c r="AJ12" s="17">
        <v>0.41410123388812298</v>
      </c>
      <c r="AK12" s="17"/>
      <c r="AL12" s="17">
        <v>0.44708093996405801</v>
      </c>
      <c r="AM12" s="17">
        <v>0.314336387236199</v>
      </c>
      <c r="AN12" s="17">
        <v>0.27419194856676199</v>
      </c>
      <c r="AO12" s="17">
        <v>0.37282270684692498</v>
      </c>
      <c r="AP12" s="17">
        <v>0.306722186139957</v>
      </c>
      <c r="AQ12" s="17"/>
      <c r="AR12" s="17">
        <v>0.32547271205170403</v>
      </c>
      <c r="AS12" s="17">
        <v>0.33888951354443098</v>
      </c>
      <c r="AT12" s="17">
        <v>0.37261243803320598</v>
      </c>
    </row>
    <row r="13" spans="2:46" x14ac:dyDescent="0.3">
      <c r="B13" s="18" t="s">
        <v>112</v>
      </c>
      <c r="C13" s="17">
        <v>0.17034713268305601</v>
      </c>
      <c r="D13" s="17">
        <v>0.169499793304346</v>
      </c>
      <c r="E13" s="17">
        <v>0.17168006442185199</v>
      </c>
      <c r="F13" s="17"/>
      <c r="G13" s="17">
        <v>0.191511449136852</v>
      </c>
      <c r="H13" s="17">
        <v>0.21396266287779001</v>
      </c>
      <c r="I13" s="17">
        <v>0.16485957824631201</v>
      </c>
      <c r="J13" s="17">
        <v>0.142224789200281</v>
      </c>
      <c r="K13" s="17">
        <v>0.16642980783184499</v>
      </c>
      <c r="L13" s="17">
        <v>0.15075555376379801</v>
      </c>
      <c r="M13" s="17"/>
      <c r="N13" s="17">
        <v>0.174576377503493</v>
      </c>
      <c r="O13" s="17">
        <v>0.159221288407182</v>
      </c>
      <c r="P13" s="17">
        <v>0.13883143976252699</v>
      </c>
      <c r="Q13" s="17">
        <v>0.205175175161978</v>
      </c>
      <c r="R13" s="17"/>
      <c r="S13" s="17">
        <v>0.27179427366402897</v>
      </c>
      <c r="T13" s="17">
        <v>0.14214958556768001</v>
      </c>
      <c r="U13" s="17">
        <v>0.14869052180884501</v>
      </c>
      <c r="V13" s="17">
        <v>0.122613817032543</v>
      </c>
      <c r="W13" s="17">
        <v>0.108398231705071</v>
      </c>
      <c r="X13" s="17">
        <v>0.222025616246456</v>
      </c>
      <c r="Y13" s="17">
        <v>0.175078715256443</v>
      </c>
      <c r="Z13" s="17">
        <v>0.14131505182853901</v>
      </c>
      <c r="AA13" s="17">
        <v>0.15198545302569699</v>
      </c>
      <c r="AB13" s="17">
        <v>0.175575146108503</v>
      </c>
      <c r="AC13" s="17">
        <v>0.17067125898248101</v>
      </c>
      <c r="AD13" s="17">
        <v>8.5354255776501506E-2</v>
      </c>
      <c r="AE13" s="17"/>
      <c r="AF13" s="17">
        <v>0.11918964541466601</v>
      </c>
      <c r="AG13" s="17">
        <v>0.14624535785092699</v>
      </c>
      <c r="AH13" s="17">
        <v>0.21148879269684201</v>
      </c>
      <c r="AI13" s="17">
        <v>0.20088076059759799</v>
      </c>
      <c r="AJ13" s="17">
        <v>0.19363297043785399</v>
      </c>
      <c r="AK13" s="17"/>
      <c r="AL13" s="17">
        <v>0.151455654037673</v>
      </c>
      <c r="AM13" s="17">
        <v>0.18049312228889899</v>
      </c>
      <c r="AN13" s="17">
        <v>0.15892855313669399</v>
      </c>
      <c r="AO13" s="17">
        <v>0.20352823946623699</v>
      </c>
      <c r="AP13" s="17">
        <v>0.143670759798744</v>
      </c>
      <c r="AQ13" s="17"/>
      <c r="AR13" s="17">
        <v>0.16946486828846999</v>
      </c>
      <c r="AS13" s="17">
        <v>0.173217641359068</v>
      </c>
      <c r="AT13" s="17">
        <v>0.189036379066754</v>
      </c>
    </row>
    <row r="14" spans="2:46" x14ac:dyDescent="0.3">
      <c r="B14" s="18" t="s">
        <v>113</v>
      </c>
      <c r="C14" s="17">
        <v>0.14629544966803601</v>
      </c>
      <c r="D14" s="17">
        <v>0.167434537293292</v>
      </c>
      <c r="E14" s="17">
        <v>0.12604629023640901</v>
      </c>
      <c r="F14" s="17"/>
      <c r="G14" s="17">
        <v>0.19950665299749601</v>
      </c>
      <c r="H14" s="17">
        <v>0.21327155144657201</v>
      </c>
      <c r="I14" s="17">
        <v>0.113373142054642</v>
      </c>
      <c r="J14" s="17">
        <v>0.13889537201680599</v>
      </c>
      <c r="K14" s="17">
        <v>7.2195533945397003E-2</v>
      </c>
      <c r="L14" s="17">
        <v>0.139067115466357</v>
      </c>
      <c r="M14" s="17"/>
      <c r="N14" s="17">
        <v>0.184645094471488</v>
      </c>
      <c r="O14" s="17">
        <v>0.14871602214412699</v>
      </c>
      <c r="P14" s="17">
        <v>0.102721637472109</v>
      </c>
      <c r="Q14" s="17">
        <v>0.14248179982282</v>
      </c>
      <c r="R14" s="17"/>
      <c r="S14" s="17">
        <v>0.19354870750043099</v>
      </c>
      <c r="T14" s="17">
        <v>0.13202774661404301</v>
      </c>
      <c r="U14" s="17">
        <v>0.158802548374744</v>
      </c>
      <c r="V14" s="17">
        <v>0.107500529505189</v>
      </c>
      <c r="W14" s="17">
        <v>0.18858058271158901</v>
      </c>
      <c r="X14" s="17">
        <v>0.112906732550538</v>
      </c>
      <c r="Y14" s="17">
        <v>0.14754051505388299</v>
      </c>
      <c r="Z14" s="17">
        <v>0.22488747226910699</v>
      </c>
      <c r="AA14" s="17">
        <v>0.115368465632919</v>
      </c>
      <c r="AB14" s="17">
        <v>0.13027803379788899</v>
      </c>
      <c r="AC14" s="17">
        <v>0.16250703710566999</v>
      </c>
      <c r="AD14" s="17">
        <v>9.7942168100563207E-2</v>
      </c>
      <c r="AE14" s="17"/>
      <c r="AF14" s="17">
        <v>0.114523538401151</v>
      </c>
      <c r="AG14" s="17">
        <v>0.143921626837997</v>
      </c>
      <c r="AH14" s="17">
        <v>0.158033549473269</v>
      </c>
      <c r="AI14" s="17">
        <v>0.196643185678335</v>
      </c>
      <c r="AJ14" s="17">
        <v>0.114042128402189</v>
      </c>
      <c r="AK14" s="17"/>
      <c r="AL14" s="17">
        <v>0.125976031387004</v>
      </c>
      <c r="AM14" s="17">
        <v>0.162707791895496</v>
      </c>
      <c r="AN14" s="17">
        <v>0.17779509870210899</v>
      </c>
      <c r="AO14" s="17">
        <v>0.171920570741216</v>
      </c>
      <c r="AP14" s="17">
        <v>0.139751525848784</v>
      </c>
      <c r="AQ14" s="17"/>
      <c r="AR14" s="17">
        <v>0.124259144347452</v>
      </c>
      <c r="AS14" s="17">
        <v>0.164280264196251</v>
      </c>
      <c r="AT14" s="17">
        <v>0.177899051903573</v>
      </c>
    </row>
    <row r="15" spans="2:46" x14ac:dyDescent="0.3">
      <c r="B15" s="18" t="s">
        <v>114</v>
      </c>
      <c r="C15" s="17">
        <v>0.145765711784417</v>
      </c>
      <c r="D15" s="17">
        <v>0.14037489693331401</v>
      </c>
      <c r="E15" s="17">
        <v>0.15147114422292901</v>
      </c>
      <c r="F15" s="17"/>
      <c r="G15" s="17">
        <v>0.19689321206066801</v>
      </c>
      <c r="H15" s="17">
        <v>0.19574679201536399</v>
      </c>
      <c r="I15" s="17">
        <v>0.188760325025977</v>
      </c>
      <c r="J15" s="17">
        <v>0.12678585097360601</v>
      </c>
      <c r="K15" s="17">
        <v>9.9654972987916299E-2</v>
      </c>
      <c r="L15" s="17">
        <v>8.2448150183301205E-2</v>
      </c>
      <c r="M15" s="17"/>
      <c r="N15" s="17">
        <v>0.127417711155763</v>
      </c>
      <c r="O15" s="17">
        <v>0.13689412976402701</v>
      </c>
      <c r="P15" s="17">
        <v>0.15907434107863999</v>
      </c>
      <c r="Q15" s="17">
        <v>0.16264347039418101</v>
      </c>
      <c r="R15" s="17"/>
      <c r="S15" s="17">
        <v>0.17944353378577299</v>
      </c>
      <c r="T15" s="17">
        <v>0.110061534441217</v>
      </c>
      <c r="U15" s="17">
        <v>0.113046241217628</v>
      </c>
      <c r="V15" s="17">
        <v>0.135480443274833</v>
      </c>
      <c r="W15" s="17">
        <v>0.11579006704551099</v>
      </c>
      <c r="X15" s="17">
        <v>0.165743747238453</v>
      </c>
      <c r="Y15" s="17">
        <v>0.13138768815082599</v>
      </c>
      <c r="Z15" s="17">
        <v>0.142481771475059</v>
      </c>
      <c r="AA15" s="17">
        <v>0.198682282144685</v>
      </c>
      <c r="AB15" s="17">
        <v>0.13202924363764301</v>
      </c>
      <c r="AC15" s="17">
        <v>0.14333604899152799</v>
      </c>
      <c r="AD15" s="17">
        <v>0.16537430722542801</v>
      </c>
      <c r="AE15" s="17"/>
      <c r="AF15" s="17">
        <v>0.109177053035447</v>
      </c>
      <c r="AG15" s="17">
        <v>0.19444365486901599</v>
      </c>
      <c r="AH15" s="17">
        <v>8.5629535258652897E-2</v>
      </c>
      <c r="AI15" s="17">
        <v>9.0997456192618995E-2</v>
      </c>
      <c r="AJ15" s="17">
        <v>0.14586790944672801</v>
      </c>
      <c r="AK15" s="17"/>
      <c r="AL15" s="17">
        <v>0.151925212948129</v>
      </c>
      <c r="AM15" s="17">
        <v>8.9539058881938596E-2</v>
      </c>
      <c r="AN15" s="17">
        <v>0.19567680541578</v>
      </c>
      <c r="AO15" s="17">
        <v>0.11385936592213899</v>
      </c>
      <c r="AP15" s="17">
        <v>0.17732034497957</v>
      </c>
      <c r="AQ15" s="17"/>
      <c r="AR15" s="17">
        <v>0.171152856983222</v>
      </c>
      <c r="AS15" s="17">
        <v>0.12193622272936699</v>
      </c>
      <c r="AT15" s="17">
        <v>0.102999330187161</v>
      </c>
    </row>
    <row r="16" spans="2:46" x14ac:dyDescent="0.3">
      <c r="B16" s="18" t="s">
        <v>115</v>
      </c>
      <c r="C16" s="17">
        <v>0.14078742519765999</v>
      </c>
      <c r="D16" s="17">
        <v>0.13083150516436701</v>
      </c>
      <c r="E16" s="17">
        <v>0.15005552836789199</v>
      </c>
      <c r="F16" s="17"/>
      <c r="G16" s="17">
        <v>0.148658777066382</v>
      </c>
      <c r="H16" s="17">
        <v>0.16204582743172899</v>
      </c>
      <c r="I16" s="17">
        <v>0.15560507351102201</v>
      </c>
      <c r="J16" s="17">
        <v>0.108563894407564</v>
      </c>
      <c r="K16" s="17">
        <v>0.13192286257892</v>
      </c>
      <c r="L16" s="17">
        <v>0.13833223905384101</v>
      </c>
      <c r="M16" s="17"/>
      <c r="N16" s="17">
        <v>0.174012866595562</v>
      </c>
      <c r="O16" s="17">
        <v>0.154444452489547</v>
      </c>
      <c r="P16" s="17">
        <v>0.116213707996468</v>
      </c>
      <c r="Q16" s="17">
        <v>0.111716146368516</v>
      </c>
      <c r="R16" s="17"/>
      <c r="S16" s="17">
        <v>0.174060280406167</v>
      </c>
      <c r="T16" s="17">
        <v>0.15850507205171999</v>
      </c>
      <c r="U16" s="17">
        <v>0.141726233038243</v>
      </c>
      <c r="V16" s="17">
        <v>0.14144263510326399</v>
      </c>
      <c r="W16" s="17">
        <v>0.118469676689723</v>
      </c>
      <c r="X16" s="17">
        <v>0.103453079754383</v>
      </c>
      <c r="Y16" s="17">
        <v>0.13807549249717399</v>
      </c>
      <c r="Z16" s="17">
        <v>9.07261359759296E-2</v>
      </c>
      <c r="AA16" s="17">
        <v>0.13753116311940899</v>
      </c>
      <c r="AB16" s="17">
        <v>0.122323420759358</v>
      </c>
      <c r="AC16" s="17">
        <v>0.174711731893476</v>
      </c>
      <c r="AD16" s="17">
        <v>0.152545039394377</v>
      </c>
      <c r="AE16" s="17"/>
      <c r="AF16" s="17">
        <v>0.33790798118515902</v>
      </c>
      <c r="AG16" s="17">
        <v>0.175973469109521</v>
      </c>
      <c r="AH16" s="17">
        <v>4.3738838548142797E-2</v>
      </c>
      <c r="AI16" s="17">
        <v>8.4527569249703602E-2</v>
      </c>
      <c r="AJ16" s="17">
        <v>0.19069753247263699</v>
      </c>
      <c r="AK16" s="17"/>
      <c r="AL16" s="17">
        <v>0.14674474578858299</v>
      </c>
      <c r="AM16" s="17">
        <v>4.9329626006088798E-2</v>
      </c>
      <c r="AN16" s="17">
        <v>0.18743349463345399</v>
      </c>
      <c r="AO16" s="17">
        <v>0.115679974992647</v>
      </c>
      <c r="AP16" s="17">
        <v>0.37002645878993201</v>
      </c>
      <c r="AQ16" s="17"/>
      <c r="AR16" s="17">
        <v>0.17206646582438601</v>
      </c>
      <c r="AS16" s="17">
        <v>0.114774601790659</v>
      </c>
      <c r="AT16" s="17">
        <v>0.107043334472728</v>
      </c>
    </row>
    <row r="17" spans="2:46" x14ac:dyDescent="0.3">
      <c r="B17" s="18" t="s">
        <v>116</v>
      </c>
      <c r="C17" s="17">
        <v>0.112342049541547</v>
      </c>
      <c r="D17" s="17">
        <v>9.7415162811631706E-2</v>
      </c>
      <c r="E17" s="17">
        <v>0.12727845078858699</v>
      </c>
      <c r="F17" s="17"/>
      <c r="G17" s="17">
        <v>5.4636304431923299E-2</v>
      </c>
      <c r="H17" s="17">
        <v>6.7033595002002594E-2</v>
      </c>
      <c r="I17" s="17">
        <v>8.7953214770741098E-2</v>
      </c>
      <c r="J17" s="17">
        <v>0.108269714277252</v>
      </c>
      <c r="K17" s="17">
        <v>0.15735886195234799</v>
      </c>
      <c r="L17" s="17">
        <v>0.180546584781483</v>
      </c>
      <c r="M17" s="17"/>
      <c r="N17" s="17">
        <v>0.111962292541301</v>
      </c>
      <c r="O17" s="17">
        <v>0.133802730703585</v>
      </c>
      <c r="P17" s="17">
        <v>0.12324076194391401</v>
      </c>
      <c r="Q17" s="17">
        <v>8.2246738345365097E-2</v>
      </c>
      <c r="R17" s="17"/>
      <c r="S17" s="17">
        <v>7.1806672189493104E-2</v>
      </c>
      <c r="T17" s="17">
        <v>0.109652953886031</v>
      </c>
      <c r="U17" s="17">
        <v>0.101823541231467</v>
      </c>
      <c r="V17" s="17">
        <v>0.112754247447396</v>
      </c>
      <c r="W17" s="17">
        <v>0.135262803025782</v>
      </c>
      <c r="X17" s="17">
        <v>0.102182052380189</v>
      </c>
      <c r="Y17" s="17">
        <v>0.13902231243826799</v>
      </c>
      <c r="Z17" s="17">
        <v>0.14020885360695001</v>
      </c>
      <c r="AA17" s="17">
        <v>0.10411232494787299</v>
      </c>
      <c r="AB17" s="17">
        <v>0.116872696989198</v>
      </c>
      <c r="AC17" s="17">
        <v>0.15093638481313601</v>
      </c>
      <c r="AD17" s="17">
        <v>0.161229538151167</v>
      </c>
      <c r="AE17" s="17"/>
      <c r="AF17" s="17">
        <v>0.14766335484832199</v>
      </c>
      <c r="AG17" s="17">
        <v>8.5635504852323796E-2</v>
      </c>
      <c r="AH17" s="17">
        <v>0.147454527084039</v>
      </c>
      <c r="AI17" s="17">
        <v>0.165150600054355</v>
      </c>
      <c r="AJ17" s="17">
        <v>0.108229697635413</v>
      </c>
      <c r="AK17" s="17"/>
      <c r="AL17" s="17">
        <v>8.7153000818654694E-2</v>
      </c>
      <c r="AM17" s="17">
        <v>0.15040311067189899</v>
      </c>
      <c r="AN17" s="17">
        <v>6.5292014500847595E-2</v>
      </c>
      <c r="AO17" s="17">
        <v>0.13278484724439599</v>
      </c>
      <c r="AP17" s="17">
        <v>0.13826551521738301</v>
      </c>
      <c r="AQ17" s="17"/>
      <c r="AR17" s="17">
        <v>8.8824212697239599E-2</v>
      </c>
      <c r="AS17" s="17">
        <v>0.13880126676658999</v>
      </c>
      <c r="AT17" s="17">
        <v>0.14801051751455499</v>
      </c>
    </row>
    <row r="18" spans="2:46" x14ac:dyDescent="0.3">
      <c r="B18" s="18" t="s">
        <v>117</v>
      </c>
      <c r="C18" s="17">
        <v>0.101121004655966</v>
      </c>
      <c r="D18" s="17">
        <v>0.108305574370025</v>
      </c>
      <c r="E18" s="17">
        <v>9.3316826121621302E-2</v>
      </c>
      <c r="F18" s="17"/>
      <c r="G18" s="17">
        <v>0.100560138228674</v>
      </c>
      <c r="H18" s="17">
        <v>8.4991618883188305E-2</v>
      </c>
      <c r="I18" s="17">
        <v>9.4888940727591506E-2</v>
      </c>
      <c r="J18" s="17">
        <v>0.102219888826138</v>
      </c>
      <c r="K18" s="17">
        <v>0.13625890746674801</v>
      </c>
      <c r="L18" s="17">
        <v>9.5175739440794105E-2</v>
      </c>
      <c r="M18" s="17"/>
      <c r="N18" s="17">
        <v>0.108039721809002</v>
      </c>
      <c r="O18" s="17">
        <v>0.108070684088101</v>
      </c>
      <c r="P18" s="17">
        <v>8.6621577975498895E-2</v>
      </c>
      <c r="Q18" s="17">
        <v>9.8037186799951895E-2</v>
      </c>
      <c r="R18" s="17"/>
      <c r="S18" s="17">
        <v>7.3818710613794303E-2</v>
      </c>
      <c r="T18" s="17">
        <v>8.8573256605952097E-2</v>
      </c>
      <c r="U18" s="17">
        <v>9.9538148696644901E-2</v>
      </c>
      <c r="V18" s="17">
        <v>9.2960010455952494E-2</v>
      </c>
      <c r="W18" s="17">
        <v>7.7242812007266307E-2</v>
      </c>
      <c r="X18" s="17">
        <v>0.111107183135928</v>
      </c>
      <c r="Y18" s="17">
        <v>0.12920664333218401</v>
      </c>
      <c r="Z18" s="17">
        <v>7.1107463361043094E-2</v>
      </c>
      <c r="AA18" s="17">
        <v>0.119037733456287</v>
      </c>
      <c r="AB18" s="17">
        <v>0.141785112254559</v>
      </c>
      <c r="AC18" s="17">
        <v>0.123430411675076</v>
      </c>
      <c r="AD18" s="17">
        <v>7.7299251508911093E-2</v>
      </c>
      <c r="AE18" s="17"/>
      <c r="AF18" s="17">
        <v>0.15619620544556301</v>
      </c>
      <c r="AG18" s="17">
        <v>0.137243296523123</v>
      </c>
      <c r="AH18" s="17">
        <v>3.9896313289513201E-2</v>
      </c>
      <c r="AI18" s="17">
        <v>6.58614922803855E-2</v>
      </c>
      <c r="AJ18" s="17">
        <v>9.3333329442265398E-2</v>
      </c>
      <c r="AK18" s="17"/>
      <c r="AL18" s="17">
        <v>0.150599808703305</v>
      </c>
      <c r="AM18" s="17">
        <v>4.8588146297091003E-2</v>
      </c>
      <c r="AN18" s="17">
        <v>0.12673100397239601</v>
      </c>
      <c r="AO18" s="17">
        <v>7.6119055510120603E-2</v>
      </c>
      <c r="AP18" s="17">
        <v>0.14584010449944801</v>
      </c>
      <c r="AQ18" s="17"/>
      <c r="AR18" s="17">
        <v>0.13132587541274801</v>
      </c>
      <c r="AS18" s="17">
        <v>6.1575085593434102E-2</v>
      </c>
      <c r="AT18" s="17">
        <v>7.7149480258835307E-2</v>
      </c>
    </row>
    <row r="19" spans="2:46" x14ac:dyDescent="0.3">
      <c r="B19" s="18" t="s">
        <v>118</v>
      </c>
      <c r="C19" s="17">
        <v>8.0806448734602701E-2</v>
      </c>
      <c r="D19" s="17">
        <v>9.1105352807400106E-2</v>
      </c>
      <c r="E19" s="17">
        <v>7.0969311693282799E-2</v>
      </c>
      <c r="F19" s="17"/>
      <c r="G19" s="17">
        <v>8.3192509698382502E-2</v>
      </c>
      <c r="H19" s="17">
        <v>9.3537354922666294E-2</v>
      </c>
      <c r="I19" s="17">
        <v>8.0520566670362101E-2</v>
      </c>
      <c r="J19" s="17">
        <v>7.3485811912226806E-2</v>
      </c>
      <c r="K19" s="17">
        <v>7.3378244621008906E-2</v>
      </c>
      <c r="L19" s="17">
        <v>8.0043372867521806E-2</v>
      </c>
      <c r="M19" s="17"/>
      <c r="N19" s="17">
        <v>6.9763120919252603E-2</v>
      </c>
      <c r="O19" s="17">
        <v>7.1701443080949501E-2</v>
      </c>
      <c r="P19" s="17">
        <v>0.104326241969405</v>
      </c>
      <c r="Q19" s="17">
        <v>8.0687222273359296E-2</v>
      </c>
      <c r="R19" s="17"/>
      <c r="S19" s="17">
        <v>7.1739098530592404E-2</v>
      </c>
      <c r="T19" s="17">
        <v>8.0069088756470494E-2</v>
      </c>
      <c r="U19" s="17">
        <v>7.1572828969567195E-2</v>
      </c>
      <c r="V19" s="17">
        <v>0.12722013372526</v>
      </c>
      <c r="W19" s="17">
        <v>9.5842295100147704E-2</v>
      </c>
      <c r="X19" s="17">
        <v>6.1633014751097698E-2</v>
      </c>
      <c r="Y19" s="17">
        <v>8.4405662123192504E-2</v>
      </c>
      <c r="Z19" s="17">
        <v>0.11051774874270801</v>
      </c>
      <c r="AA19" s="17">
        <v>7.3940181845713396E-2</v>
      </c>
      <c r="AB19" s="17">
        <v>5.8883166820338499E-2</v>
      </c>
      <c r="AC19" s="17">
        <v>4.0135919512244198E-2</v>
      </c>
      <c r="AD19" s="17">
        <v>0.14450763951217799</v>
      </c>
      <c r="AE19" s="17"/>
      <c r="AF19" s="17">
        <v>7.6837515443163196E-2</v>
      </c>
      <c r="AG19" s="17">
        <v>7.1221479247315506E-2</v>
      </c>
      <c r="AH19" s="17">
        <v>0.13950580875107299</v>
      </c>
      <c r="AI19" s="17">
        <v>7.5292536189995596E-2</v>
      </c>
      <c r="AJ19" s="17">
        <v>8.8829948520171398E-2</v>
      </c>
      <c r="AK19" s="17"/>
      <c r="AL19" s="17">
        <v>7.2886134738823105E-2</v>
      </c>
      <c r="AM19" s="17">
        <v>0.106359043441744</v>
      </c>
      <c r="AN19" s="17">
        <v>8.3107529462262394E-2</v>
      </c>
      <c r="AO19" s="17">
        <v>9.1811642024890297E-2</v>
      </c>
      <c r="AP19" s="17">
        <v>4.1134425239799301E-2</v>
      </c>
      <c r="AQ19" s="17"/>
      <c r="AR19" s="17">
        <v>6.8422472070981899E-2</v>
      </c>
      <c r="AS19" s="17">
        <v>9.9640138293744504E-2</v>
      </c>
      <c r="AT19" s="17">
        <v>8.7703273260529402E-2</v>
      </c>
    </row>
    <row r="20" spans="2:46" ht="28.8" x14ac:dyDescent="0.3">
      <c r="B20" s="18" t="s">
        <v>119</v>
      </c>
      <c r="C20" s="17">
        <v>5.8839776284497103E-2</v>
      </c>
      <c r="D20" s="17">
        <v>6.9820537679910505E-2</v>
      </c>
      <c r="E20" s="17">
        <v>4.82705466380478E-2</v>
      </c>
      <c r="F20" s="17"/>
      <c r="G20" s="17">
        <v>4.3907371771457898E-2</v>
      </c>
      <c r="H20" s="17">
        <v>4.7748753797781401E-2</v>
      </c>
      <c r="I20" s="17">
        <v>3.4912699133281301E-2</v>
      </c>
      <c r="J20" s="17">
        <v>3.0802658298004399E-2</v>
      </c>
      <c r="K20" s="17">
        <v>5.3430113718011998E-2</v>
      </c>
      <c r="L20" s="17">
        <v>0.123736628028134</v>
      </c>
      <c r="M20" s="17"/>
      <c r="N20" s="17">
        <v>4.9336629485793697E-2</v>
      </c>
      <c r="O20" s="17">
        <v>6.4872589576054504E-2</v>
      </c>
      <c r="P20" s="17">
        <v>5.8687171366654599E-2</v>
      </c>
      <c r="Q20" s="17">
        <v>6.3657394052769198E-2</v>
      </c>
      <c r="R20" s="17"/>
      <c r="S20" s="17">
        <v>6.3682816304626202E-2</v>
      </c>
      <c r="T20" s="17">
        <v>4.11193383188211E-2</v>
      </c>
      <c r="U20" s="17">
        <v>9.6102801004881E-2</v>
      </c>
      <c r="V20" s="17">
        <v>4.5224738007189E-2</v>
      </c>
      <c r="W20" s="17">
        <v>5.2273259218488903E-2</v>
      </c>
      <c r="X20" s="17">
        <v>5.7240685771246802E-2</v>
      </c>
      <c r="Y20" s="17">
        <v>5.87500136564829E-2</v>
      </c>
      <c r="Z20" s="17">
        <v>6.3657378260726094E-2</v>
      </c>
      <c r="AA20" s="17">
        <v>3.9463703300455698E-2</v>
      </c>
      <c r="AB20" s="17">
        <v>6.6412594880262105E-2</v>
      </c>
      <c r="AC20" s="17">
        <v>5.5864682874487703E-2</v>
      </c>
      <c r="AD20" s="17">
        <v>0.12184414280942001</v>
      </c>
      <c r="AE20" s="17"/>
      <c r="AF20" s="17">
        <v>3.7915187572641201E-2</v>
      </c>
      <c r="AG20" s="17">
        <v>4.9097178968416803E-2</v>
      </c>
      <c r="AH20" s="17">
        <v>7.0366688751491296E-2</v>
      </c>
      <c r="AI20" s="17">
        <v>8.6965112694575505E-2</v>
      </c>
      <c r="AJ20" s="17">
        <v>5.55571982005372E-2</v>
      </c>
      <c r="AK20" s="17"/>
      <c r="AL20" s="17">
        <v>4.4224546352407301E-2</v>
      </c>
      <c r="AM20" s="17">
        <v>6.6596332661262303E-2</v>
      </c>
      <c r="AN20" s="17">
        <v>5.0044561175185402E-2</v>
      </c>
      <c r="AO20" s="17">
        <v>8.7626015945807795E-2</v>
      </c>
      <c r="AP20" s="17">
        <v>4.3551223270253001E-2</v>
      </c>
      <c r="AQ20" s="17"/>
      <c r="AR20" s="17">
        <v>4.2346419247202602E-2</v>
      </c>
      <c r="AS20" s="17">
        <v>6.1545366192158002E-2</v>
      </c>
      <c r="AT20" s="17">
        <v>0.102850216747519</v>
      </c>
    </row>
    <row r="21" spans="2:46" ht="28.8" x14ac:dyDescent="0.3">
      <c r="B21" s="18" t="s">
        <v>120</v>
      </c>
      <c r="C21" s="17">
        <v>4.1403154885919599E-2</v>
      </c>
      <c r="D21" s="17">
        <v>4.1479395402195002E-2</v>
      </c>
      <c r="E21" s="17">
        <v>3.9381844358819203E-2</v>
      </c>
      <c r="F21" s="17"/>
      <c r="G21" s="17">
        <v>9.3218838421198602E-2</v>
      </c>
      <c r="H21" s="17">
        <v>5.0394393732046697E-2</v>
      </c>
      <c r="I21" s="17">
        <v>6.3699585381537999E-2</v>
      </c>
      <c r="J21" s="17">
        <v>2.3170452111762201E-2</v>
      </c>
      <c r="K21" s="17">
        <v>2.3780108392618401E-2</v>
      </c>
      <c r="L21" s="17">
        <v>8.0716933821798308E-3</v>
      </c>
      <c r="M21" s="17"/>
      <c r="N21" s="17">
        <v>4.6025008617883001E-2</v>
      </c>
      <c r="O21" s="17">
        <v>2.6789602540239502E-2</v>
      </c>
      <c r="P21" s="17">
        <v>5.1098792256642801E-2</v>
      </c>
      <c r="Q21" s="17">
        <v>4.3566263953516801E-2</v>
      </c>
      <c r="R21" s="17"/>
      <c r="S21" s="17">
        <v>6.7321595695688602E-2</v>
      </c>
      <c r="T21" s="17">
        <v>4.8627753765936803E-2</v>
      </c>
      <c r="U21" s="17">
        <v>3.1311633504282801E-2</v>
      </c>
      <c r="V21" s="17">
        <v>5.4363796096092001E-2</v>
      </c>
      <c r="W21" s="17">
        <v>2.05844639662283E-2</v>
      </c>
      <c r="X21" s="17">
        <v>5.1872124446222898E-2</v>
      </c>
      <c r="Y21" s="17">
        <v>1.6905806737075299E-2</v>
      </c>
      <c r="Z21" s="17">
        <v>5.5487017262971901E-2</v>
      </c>
      <c r="AA21" s="17">
        <v>4.6860394000452298E-2</v>
      </c>
      <c r="AB21" s="17">
        <v>2.3746228042473901E-2</v>
      </c>
      <c r="AC21" s="17">
        <v>2.5728474571774799E-2</v>
      </c>
      <c r="AD21" s="17">
        <v>0</v>
      </c>
      <c r="AE21" s="17"/>
      <c r="AF21" s="17">
        <v>0.13075607123948299</v>
      </c>
      <c r="AG21" s="17">
        <v>5.4881196180727801E-2</v>
      </c>
      <c r="AH21" s="17">
        <v>2.9219760496659499E-2</v>
      </c>
      <c r="AI21" s="17">
        <v>2.5112289283353701E-2</v>
      </c>
      <c r="AJ21" s="17">
        <v>1.4172457825505899E-2</v>
      </c>
      <c r="AK21" s="17"/>
      <c r="AL21" s="17">
        <v>2.33824287752698E-2</v>
      </c>
      <c r="AM21" s="17">
        <v>2.5845831328063298E-2</v>
      </c>
      <c r="AN21" s="17">
        <v>7.3855582203819506E-2</v>
      </c>
      <c r="AO21" s="17">
        <v>3.22510072750231E-2</v>
      </c>
      <c r="AP21" s="17">
        <v>0.104966374844449</v>
      </c>
      <c r="AQ21" s="17"/>
      <c r="AR21" s="17">
        <v>4.5354025138538E-2</v>
      </c>
      <c r="AS21" s="17">
        <v>3.3945238728627002E-2</v>
      </c>
      <c r="AT21" s="17">
        <v>4.81209331893356E-2</v>
      </c>
    </row>
    <row r="22" spans="2:46" x14ac:dyDescent="0.3">
      <c r="B22" s="18" t="s">
        <v>121</v>
      </c>
      <c r="C22" s="17">
        <v>4.10472742825118E-2</v>
      </c>
      <c r="D22" s="17">
        <v>4.2581377667174701E-2</v>
      </c>
      <c r="E22" s="17">
        <v>3.9667773024732601E-2</v>
      </c>
      <c r="F22" s="17"/>
      <c r="G22" s="17">
        <v>3.6177610004822502E-2</v>
      </c>
      <c r="H22" s="17">
        <v>4.8309606170573199E-2</v>
      </c>
      <c r="I22" s="17">
        <v>4.7221289472161601E-2</v>
      </c>
      <c r="J22" s="17">
        <v>3.8925889574785703E-2</v>
      </c>
      <c r="K22" s="17">
        <v>4.25541150729686E-2</v>
      </c>
      <c r="L22" s="17">
        <v>3.4063830704033203E-2</v>
      </c>
      <c r="M22" s="17"/>
      <c r="N22" s="17">
        <v>3.2674620585282602E-2</v>
      </c>
      <c r="O22" s="17">
        <v>4.6338676811791699E-2</v>
      </c>
      <c r="P22" s="17">
        <v>4.29269470805008E-2</v>
      </c>
      <c r="Q22" s="17">
        <v>4.3418056900496098E-2</v>
      </c>
      <c r="R22" s="17"/>
      <c r="S22" s="17">
        <v>7.0305588395541199E-2</v>
      </c>
      <c r="T22" s="17">
        <v>3.55990139177986E-2</v>
      </c>
      <c r="U22" s="17">
        <v>4.0419523754885799E-2</v>
      </c>
      <c r="V22" s="17">
        <v>3.4474698591773899E-2</v>
      </c>
      <c r="W22" s="17">
        <v>2.8918002251913499E-2</v>
      </c>
      <c r="X22" s="17">
        <v>3.5760698673751402E-2</v>
      </c>
      <c r="Y22" s="17">
        <v>1.1493915873504E-2</v>
      </c>
      <c r="Z22" s="17">
        <v>7.6123413031266393E-2</v>
      </c>
      <c r="AA22" s="17">
        <v>5.3869781386910003E-2</v>
      </c>
      <c r="AB22" s="17">
        <v>3.57450466379002E-2</v>
      </c>
      <c r="AC22" s="17">
        <v>2.1428877758463399E-2</v>
      </c>
      <c r="AD22" s="17">
        <v>2.7539376649395E-2</v>
      </c>
      <c r="AE22" s="17"/>
      <c r="AF22" s="17">
        <v>4.8660234075466699E-2</v>
      </c>
      <c r="AG22" s="17">
        <v>4.2576309219174997E-2</v>
      </c>
      <c r="AH22" s="17">
        <v>2.9124206146035701E-2</v>
      </c>
      <c r="AI22" s="17">
        <v>4.0562222086753599E-2</v>
      </c>
      <c r="AJ22" s="17">
        <v>3.4076040649343199E-2</v>
      </c>
      <c r="AK22" s="17"/>
      <c r="AL22" s="17">
        <v>3.6497974183585302E-2</v>
      </c>
      <c r="AM22" s="17">
        <v>3.3486328382762998E-2</v>
      </c>
      <c r="AN22" s="17">
        <v>4.8623401397017603E-2</v>
      </c>
      <c r="AO22" s="17">
        <v>5.31293732983446E-2</v>
      </c>
      <c r="AP22" s="17">
        <v>3.59557540663989E-2</v>
      </c>
      <c r="AQ22" s="17"/>
      <c r="AR22" s="17">
        <v>3.4162695273111998E-2</v>
      </c>
      <c r="AS22" s="17">
        <v>3.5606576273155402E-2</v>
      </c>
      <c r="AT22" s="17">
        <v>5.5481633305265801E-2</v>
      </c>
    </row>
    <row r="23" spans="2:46" ht="28.8" x14ac:dyDescent="0.3">
      <c r="B23" s="18" t="s">
        <v>122</v>
      </c>
      <c r="C23" s="17">
        <v>3.9621179607512998E-2</v>
      </c>
      <c r="D23" s="17">
        <v>3.8133282704591001E-2</v>
      </c>
      <c r="E23" s="17">
        <v>4.1194105319758402E-2</v>
      </c>
      <c r="F23" s="17"/>
      <c r="G23" s="17">
        <v>6.0919497138658199E-2</v>
      </c>
      <c r="H23" s="17">
        <v>6.3162228596392395E-2</v>
      </c>
      <c r="I23" s="17">
        <v>5.7352361785895901E-2</v>
      </c>
      <c r="J23" s="17">
        <v>3.6607431017208897E-2</v>
      </c>
      <c r="K23" s="17">
        <v>1.8160707730684799E-2</v>
      </c>
      <c r="L23" s="17">
        <v>8.7158787583116494E-3</v>
      </c>
      <c r="M23" s="17"/>
      <c r="N23" s="17">
        <v>5.6795975155289898E-2</v>
      </c>
      <c r="O23" s="17">
        <v>3.5797143698389301E-2</v>
      </c>
      <c r="P23" s="17">
        <v>2.32328485504305E-2</v>
      </c>
      <c r="Q23" s="17">
        <v>3.7590300319305103E-2</v>
      </c>
      <c r="R23" s="17"/>
      <c r="S23" s="17">
        <v>6.4119889796025301E-2</v>
      </c>
      <c r="T23" s="17">
        <v>5.1400350564276998E-2</v>
      </c>
      <c r="U23" s="17">
        <v>2.56203339189548E-2</v>
      </c>
      <c r="V23" s="17">
        <v>5.9343388022506299E-2</v>
      </c>
      <c r="W23" s="17">
        <v>3.0213968639095E-2</v>
      </c>
      <c r="X23" s="17">
        <v>1.6572655624420701E-2</v>
      </c>
      <c r="Y23" s="17">
        <v>1.9129243056310301E-2</v>
      </c>
      <c r="Z23" s="17">
        <v>1.16254141652596E-2</v>
      </c>
      <c r="AA23" s="17">
        <v>4.9258474515733001E-2</v>
      </c>
      <c r="AB23" s="17">
        <v>3.4192149314782899E-2</v>
      </c>
      <c r="AC23" s="17">
        <v>1.8325212653553399E-2</v>
      </c>
      <c r="AD23" s="17">
        <v>5.2011279610353602E-2</v>
      </c>
      <c r="AE23" s="17"/>
      <c r="AF23" s="17">
        <v>2.8419022791482802E-2</v>
      </c>
      <c r="AG23" s="17">
        <v>5.30736121808386E-2</v>
      </c>
      <c r="AH23" s="17">
        <v>3.06044183241529E-2</v>
      </c>
      <c r="AI23" s="17">
        <v>3.2429630104454099E-2</v>
      </c>
      <c r="AJ23" s="17">
        <v>3.0461522828832299E-2</v>
      </c>
      <c r="AK23" s="17"/>
      <c r="AL23" s="17">
        <v>1.7928750858866398E-2</v>
      </c>
      <c r="AM23" s="17">
        <v>1.7702600502428702E-2</v>
      </c>
      <c r="AN23" s="17">
        <v>7.0462631675763707E-2</v>
      </c>
      <c r="AO23" s="17">
        <v>3.8026575441881497E-2</v>
      </c>
      <c r="AP23" s="17">
        <v>6.3436775220895594E-2</v>
      </c>
      <c r="AQ23" s="17"/>
      <c r="AR23" s="17">
        <v>4.0439859034146E-2</v>
      </c>
      <c r="AS23" s="17">
        <v>3.2962839803897401E-2</v>
      </c>
      <c r="AT23" s="17">
        <v>4.7269262069259098E-2</v>
      </c>
    </row>
    <row r="24" spans="2:46" x14ac:dyDescent="0.3">
      <c r="B24" s="18" t="s">
        <v>105</v>
      </c>
      <c r="C24" s="19">
        <v>1.81636613742228E-2</v>
      </c>
      <c r="D24" s="19">
        <v>2.03599482891502E-2</v>
      </c>
      <c r="E24" s="19">
        <v>1.6068603359124502E-2</v>
      </c>
      <c r="F24" s="19"/>
      <c r="G24" s="19">
        <v>2.8376369389672199E-2</v>
      </c>
      <c r="H24" s="19">
        <v>1.9832645631274001E-2</v>
      </c>
      <c r="I24" s="19">
        <v>2.20457075040651E-2</v>
      </c>
      <c r="J24" s="19">
        <v>3.1680868115347302E-2</v>
      </c>
      <c r="K24" s="19">
        <v>7.4696425579979997E-3</v>
      </c>
      <c r="L24" s="19">
        <v>3.0410265029953598E-3</v>
      </c>
      <c r="M24" s="19"/>
      <c r="N24" s="19">
        <v>7.7338612512154103E-3</v>
      </c>
      <c r="O24" s="19">
        <v>1.48174849743668E-2</v>
      </c>
      <c r="P24" s="19">
        <v>1.92129086378112E-2</v>
      </c>
      <c r="Q24" s="19">
        <v>3.2171915748475499E-2</v>
      </c>
      <c r="R24" s="19"/>
      <c r="S24" s="19">
        <v>2.20343499692165E-2</v>
      </c>
      <c r="T24" s="19">
        <v>2.64369584341703E-2</v>
      </c>
      <c r="U24" s="19">
        <v>1.9166066609531299E-2</v>
      </c>
      <c r="V24" s="19">
        <v>6.04527873061045E-3</v>
      </c>
      <c r="W24" s="19">
        <v>2.66071334695119E-2</v>
      </c>
      <c r="X24" s="19">
        <v>5.2314962250996598E-3</v>
      </c>
      <c r="Y24" s="19">
        <v>1.1604846770570099E-2</v>
      </c>
      <c r="Z24" s="19">
        <v>0</v>
      </c>
      <c r="AA24" s="19">
        <v>2.6594920057360999E-2</v>
      </c>
      <c r="AB24" s="19">
        <v>1.855127600387E-2</v>
      </c>
      <c r="AC24" s="19">
        <v>3.3979655729082799E-2</v>
      </c>
      <c r="AD24" s="19">
        <v>0</v>
      </c>
      <c r="AE24" s="19"/>
      <c r="AF24" s="19">
        <v>2.4704090864338599E-2</v>
      </c>
      <c r="AG24" s="19">
        <v>8.8275002508096997E-3</v>
      </c>
      <c r="AH24" s="19">
        <v>7.0553740045192796E-3</v>
      </c>
      <c r="AI24" s="19">
        <v>1.0786629252045699E-2</v>
      </c>
      <c r="AJ24" s="19">
        <v>1.24624288831076E-2</v>
      </c>
      <c r="AK24" s="19"/>
      <c r="AL24" s="19">
        <v>9.3866869589994805E-3</v>
      </c>
      <c r="AM24" s="19">
        <v>6.0275613697418698E-3</v>
      </c>
      <c r="AN24" s="19">
        <v>1.39533926826759E-2</v>
      </c>
      <c r="AO24" s="19">
        <v>1.3507137164198201E-2</v>
      </c>
      <c r="AP24" s="19">
        <v>1.14847581803237E-2</v>
      </c>
      <c r="AQ24" s="19"/>
      <c r="AR24" s="19">
        <v>1.8208481048327702E-2</v>
      </c>
      <c r="AS24" s="19">
        <v>4.8764887471344602E-3</v>
      </c>
      <c r="AT24" s="19">
        <v>9.3120921302719106E-3</v>
      </c>
    </row>
    <row r="25" spans="2:46" x14ac:dyDescent="0.3">
      <c r="B25" s="16"/>
    </row>
    <row r="26" spans="2:46" x14ac:dyDescent="0.3">
      <c r="B26" t="s">
        <v>66</v>
      </c>
    </row>
    <row r="27" spans="2:46" x14ac:dyDescent="0.3">
      <c r="B27" t="s">
        <v>67</v>
      </c>
    </row>
    <row r="29" spans="2:46" x14ac:dyDescent="0.3">
      <c r="B29"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T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131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124</v>
      </c>
      <c r="C9" s="17">
        <v>5.3496134912040701E-2</v>
      </c>
      <c r="D9" s="17">
        <v>6.1552632858901397E-2</v>
      </c>
      <c r="E9" s="17">
        <v>4.5772120281272803E-2</v>
      </c>
      <c r="F9" s="17"/>
      <c r="G9" s="17">
        <v>3.13378362428254E-2</v>
      </c>
      <c r="H9" s="17">
        <v>0.14082415192621001</v>
      </c>
      <c r="I9" s="17">
        <v>5.2206398403836E-2</v>
      </c>
      <c r="J9" s="17">
        <v>2.6804655631512301E-2</v>
      </c>
      <c r="K9" s="17">
        <v>3.8142119532133097E-2</v>
      </c>
      <c r="L9" s="17">
        <v>3.0320187224401201E-2</v>
      </c>
      <c r="M9" s="17"/>
      <c r="N9" s="17">
        <v>8.4047718954792794E-2</v>
      </c>
      <c r="O9" s="17">
        <v>3.0208435613567799E-2</v>
      </c>
      <c r="P9" s="17">
        <v>5.6470092553508301E-2</v>
      </c>
      <c r="Q9" s="17">
        <v>4.2766943392041901E-2</v>
      </c>
      <c r="R9" s="17"/>
      <c r="S9" s="17">
        <v>0.13215890653985601</v>
      </c>
      <c r="T9" s="17">
        <v>4.8859422400258701E-2</v>
      </c>
      <c r="U9" s="17">
        <v>6.1766398799681502E-2</v>
      </c>
      <c r="V9" s="17">
        <v>4.6459412085796403E-2</v>
      </c>
      <c r="W9" s="17">
        <v>4.0590731326269301E-2</v>
      </c>
      <c r="X9" s="17">
        <v>3.6376106523590301E-2</v>
      </c>
      <c r="Y9" s="17">
        <v>2.8638126538571999E-2</v>
      </c>
      <c r="Z9" s="17">
        <v>2.7750308622047699E-2</v>
      </c>
      <c r="AA9" s="17">
        <v>3.8794711216292299E-2</v>
      </c>
      <c r="AB9" s="17">
        <v>3.1655071218759802E-2</v>
      </c>
      <c r="AC9" s="17">
        <v>3.10799902482022E-2</v>
      </c>
      <c r="AD9" s="17">
        <v>4.3801920501029601E-2</v>
      </c>
      <c r="AE9" s="17"/>
      <c r="AF9" s="17">
        <v>2.6748387301330001E-2</v>
      </c>
      <c r="AG9" s="17">
        <v>3.81161225349958E-2</v>
      </c>
      <c r="AH9" s="17">
        <v>3.9037567358792297E-2</v>
      </c>
      <c r="AI9" s="17">
        <v>0.140916192770948</v>
      </c>
      <c r="AJ9" s="17">
        <v>4.8344449448595603E-2</v>
      </c>
      <c r="AK9" s="17"/>
      <c r="AL9" s="17">
        <v>3.3546581527555498E-2</v>
      </c>
      <c r="AM9" s="17">
        <v>3.1914350009565801E-2</v>
      </c>
      <c r="AN9" s="17">
        <v>7.1003338709853606E-2</v>
      </c>
      <c r="AO9" s="17">
        <v>0.16962226501341801</v>
      </c>
      <c r="AP9" s="17">
        <v>1.9012960691142101E-2</v>
      </c>
      <c r="AQ9" s="17"/>
      <c r="AR9" s="17">
        <v>1.9049114902647799E-2</v>
      </c>
      <c r="AS9" s="17">
        <v>4.9217150054946902E-2</v>
      </c>
      <c r="AT9" s="17">
        <v>0.160362981648245</v>
      </c>
    </row>
    <row r="10" spans="2:46" x14ac:dyDescent="0.3">
      <c r="B10" s="18" t="s">
        <v>125</v>
      </c>
      <c r="C10" s="17">
        <v>0.185758589577313</v>
      </c>
      <c r="D10" s="17">
        <v>0.204302517070271</v>
      </c>
      <c r="E10" s="17">
        <v>0.16816520557439499</v>
      </c>
      <c r="F10" s="17"/>
      <c r="G10" s="17">
        <v>0.19499230808672899</v>
      </c>
      <c r="H10" s="17">
        <v>0.26349036939682802</v>
      </c>
      <c r="I10" s="17">
        <v>0.16240064604481599</v>
      </c>
      <c r="J10" s="17">
        <v>0.114145656092158</v>
      </c>
      <c r="K10" s="17">
        <v>0.16909537976801001</v>
      </c>
      <c r="L10" s="17">
        <v>0.20486343664304099</v>
      </c>
      <c r="M10" s="17"/>
      <c r="N10" s="17">
        <v>0.23597799055798999</v>
      </c>
      <c r="O10" s="17">
        <v>0.169560041670305</v>
      </c>
      <c r="P10" s="17">
        <v>0.18914087250647299</v>
      </c>
      <c r="Q10" s="17">
        <v>0.146025245363024</v>
      </c>
      <c r="R10" s="17"/>
      <c r="S10" s="17">
        <v>0.25089643410726398</v>
      </c>
      <c r="T10" s="17">
        <v>0.165483572589155</v>
      </c>
      <c r="U10" s="17">
        <v>0.176576561275823</v>
      </c>
      <c r="V10" s="17">
        <v>0.19398639590281599</v>
      </c>
      <c r="W10" s="17">
        <v>0.162863518849553</v>
      </c>
      <c r="X10" s="17">
        <v>0.15284628378569001</v>
      </c>
      <c r="Y10" s="17">
        <v>0.196255037681378</v>
      </c>
      <c r="Z10" s="17">
        <v>0.17732050767996099</v>
      </c>
      <c r="AA10" s="17">
        <v>0.19221841389396599</v>
      </c>
      <c r="AB10" s="17">
        <v>0.17060267825203099</v>
      </c>
      <c r="AC10" s="17">
        <v>0.18554394654860101</v>
      </c>
      <c r="AD10" s="17">
        <v>0.12611956232836699</v>
      </c>
      <c r="AE10" s="17"/>
      <c r="AF10" s="17">
        <v>0.134084066042891</v>
      </c>
      <c r="AG10" s="17">
        <v>0.20494723454854999</v>
      </c>
      <c r="AH10" s="17">
        <v>0.135383919405413</v>
      </c>
      <c r="AI10" s="17">
        <v>0.35821311034202902</v>
      </c>
      <c r="AJ10" s="17">
        <v>0.15406300822121299</v>
      </c>
      <c r="AK10" s="17"/>
      <c r="AL10" s="17">
        <v>0.13354033291348799</v>
      </c>
      <c r="AM10" s="17">
        <v>0.15430622473286101</v>
      </c>
      <c r="AN10" s="17">
        <v>0.22701742179801601</v>
      </c>
      <c r="AO10" s="17">
        <v>0.43015832716519797</v>
      </c>
      <c r="AP10" s="17">
        <v>9.7369551190845297E-2</v>
      </c>
      <c r="AQ10" s="17"/>
      <c r="AR10" s="17">
        <v>0.10441758746011399</v>
      </c>
      <c r="AS10" s="17">
        <v>0.19165336475314099</v>
      </c>
      <c r="AT10" s="17">
        <v>0.437578850108577</v>
      </c>
    </row>
    <row r="11" spans="2:46" x14ac:dyDescent="0.3">
      <c r="B11" s="18" t="s">
        <v>126</v>
      </c>
      <c r="C11" s="17">
        <v>0.27025169244525898</v>
      </c>
      <c r="D11" s="17">
        <v>0.28946955069035801</v>
      </c>
      <c r="E11" s="17">
        <v>0.251253819658942</v>
      </c>
      <c r="F11" s="17"/>
      <c r="G11" s="17">
        <v>0.28079385843179999</v>
      </c>
      <c r="H11" s="17">
        <v>0.205958697667246</v>
      </c>
      <c r="I11" s="17">
        <v>0.26344322590560798</v>
      </c>
      <c r="J11" s="17">
        <v>0.27050352884571099</v>
      </c>
      <c r="K11" s="17">
        <v>0.27448255407268701</v>
      </c>
      <c r="L11" s="17">
        <v>0.31800655086037299</v>
      </c>
      <c r="M11" s="17"/>
      <c r="N11" s="17">
        <v>0.24080477466353301</v>
      </c>
      <c r="O11" s="17">
        <v>0.30759775087040397</v>
      </c>
      <c r="P11" s="17">
        <v>0.27027772094446201</v>
      </c>
      <c r="Q11" s="17">
        <v>0.26218975500227798</v>
      </c>
      <c r="R11" s="17"/>
      <c r="S11" s="17">
        <v>0.25660628340807501</v>
      </c>
      <c r="T11" s="17">
        <v>0.279939984935616</v>
      </c>
      <c r="U11" s="17">
        <v>0.25974392766662402</v>
      </c>
      <c r="V11" s="17">
        <v>0.25314134637838798</v>
      </c>
      <c r="W11" s="17">
        <v>0.29781762098845699</v>
      </c>
      <c r="X11" s="17">
        <v>0.31527121795174501</v>
      </c>
      <c r="Y11" s="17">
        <v>0.23998893841013699</v>
      </c>
      <c r="Z11" s="17">
        <v>0.28443239984462598</v>
      </c>
      <c r="AA11" s="17">
        <v>0.28562239774138298</v>
      </c>
      <c r="AB11" s="17">
        <v>0.25317403205336603</v>
      </c>
      <c r="AC11" s="17">
        <v>0.25872594148216799</v>
      </c>
      <c r="AD11" s="17">
        <v>0.24805778562349901</v>
      </c>
      <c r="AE11" s="17"/>
      <c r="AF11" s="17">
        <v>0.223321386450055</v>
      </c>
      <c r="AG11" s="17">
        <v>0.240331248133308</v>
      </c>
      <c r="AH11" s="17">
        <v>0.33112955444269399</v>
      </c>
      <c r="AI11" s="17">
        <v>0.28203030685366898</v>
      </c>
      <c r="AJ11" s="17">
        <v>0.28301471579388898</v>
      </c>
      <c r="AK11" s="17"/>
      <c r="AL11" s="17">
        <v>0.289411731055497</v>
      </c>
      <c r="AM11" s="17">
        <v>0.346362828194067</v>
      </c>
      <c r="AN11" s="17">
        <v>0.23492913876838201</v>
      </c>
      <c r="AO11" s="17">
        <v>0.231134570379078</v>
      </c>
      <c r="AP11" s="17">
        <v>0.20498752414066401</v>
      </c>
      <c r="AQ11" s="17"/>
      <c r="AR11" s="17">
        <v>0.24199934763685599</v>
      </c>
      <c r="AS11" s="17">
        <v>0.31655715915647598</v>
      </c>
      <c r="AT11" s="17">
        <v>0.253285408808193</v>
      </c>
    </row>
    <row r="12" spans="2:46" x14ac:dyDescent="0.3">
      <c r="B12" s="18" t="s">
        <v>127</v>
      </c>
      <c r="C12" s="17">
        <v>0.14760243358544001</v>
      </c>
      <c r="D12" s="17">
        <v>0.15751005965415299</v>
      </c>
      <c r="E12" s="17">
        <v>0.137271588671004</v>
      </c>
      <c r="F12" s="17"/>
      <c r="G12" s="17">
        <v>0.12550651803325699</v>
      </c>
      <c r="H12" s="17">
        <v>0.12212314140842</v>
      </c>
      <c r="I12" s="17">
        <v>0.12028091754399001</v>
      </c>
      <c r="J12" s="17">
        <v>0.167632560718805</v>
      </c>
      <c r="K12" s="17">
        <v>0.15651315172289701</v>
      </c>
      <c r="L12" s="17">
        <v>0.18303793735413701</v>
      </c>
      <c r="M12" s="17"/>
      <c r="N12" s="17">
        <v>0.170039251337367</v>
      </c>
      <c r="O12" s="17">
        <v>0.14415527575658299</v>
      </c>
      <c r="P12" s="17">
        <v>0.14315101508377701</v>
      </c>
      <c r="Q12" s="17">
        <v>0.13052100825318999</v>
      </c>
      <c r="R12" s="17"/>
      <c r="S12" s="17">
        <v>0.115932791614086</v>
      </c>
      <c r="T12" s="17">
        <v>0.150001817745331</v>
      </c>
      <c r="U12" s="17">
        <v>0.17467462372553899</v>
      </c>
      <c r="V12" s="17">
        <v>0.18979721266562599</v>
      </c>
      <c r="W12" s="17">
        <v>0.15538502897178</v>
      </c>
      <c r="X12" s="17">
        <v>0.117288384018659</v>
      </c>
      <c r="Y12" s="17">
        <v>0.20415388415334099</v>
      </c>
      <c r="Z12" s="17">
        <v>0.142565018871425</v>
      </c>
      <c r="AA12" s="17">
        <v>0.114815345736963</v>
      </c>
      <c r="AB12" s="17">
        <v>0.12809305847160701</v>
      </c>
      <c r="AC12" s="17">
        <v>0.14150162024607299</v>
      </c>
      <c r="AD12" s="17">
        <v>0.20407822019614399</v>
      </c>
      <c r="AE12" s="17"/>
      <c r="AF12" s="17">
        <v>0.114757202990491</v>
      </c>
      <c r="AG12" s="17">
        <v>0.149214685261085</v>
      </c>
      <c r="AH12" s="17">
        <v>0.22572863386985501</v>
      </c>
      <c r="AI12" s="17">
        <v>0.11214463268778101</v>
      </c>
      <c r="AJ12" s="17">
        <v>0.211445299890444</v>
      </c>
      <c r="AK12" s="17"/>
      <c r="AL12" s="17">
        <v>0.22712678901589201</v>
      </c>
      <c r="AM12" s="17">
        <v>0.187061140631687</v>
      </c>
      <c r="AN12" s="17">
        <v>0.150586758242538</v>
      </c>
      <c r="AO12" s="17">
        <v>9.5204810514556995E-2</v>
      </c>
      <c r="AP12" s="17">
        <v>0.11879237942715</v>
      </c>
      <c r="AQ12" s="17"/>
      <c r="AR12" s="17">
        <v>0.15141875819383599</v>
      </c>
      <c r="AS12" s="17">
        <v>0.18691498664780901</v>
      </c>
      <c r="AT12" s="17">
        <v>8.9414912630097002E-2</v>
      </c>
    </row>
    <row r="13" spans="2:46" x14ac:dyDescent="0.3">
      <c r="B13" s="18" t="s">
        <v>128</v>
      </c>
      <c r="C13" s="17">
        <v>0.18652744908708799</v>
      </c>
      <c r="D13" s="17">
        <v>0.186180141094173</v>
      </c>
      <c r="E13" s="17">
        <v>0.18653004605472701</v>
      </c>
      <c r="F13" s="17"/>
      <c r="G13" s="17">
        <v>0.10915449069366299</v>
      </c>
      <c r="H13" s="17">
        <v>0.130899105732532</v>
      </c>
      <c r="I13" s="17">
        <v>0.189085475844463</v>
      </c>
      <c r="J13" s="17">
        <v>0.24152379869537299</v>
      </c>
      <c r="K13" s="17">
        <v>0.25758637760317299</v>
      </c>
      <c r="L13" s="17">
        <v>0.188731993507535</v>
      </c>
      <c r="M13" s="17"/>
      <c r="N13" s="17">
        <v>0.16044893452786901</v>
      </c>
      <c r="O13" s="17">
        <v>0.198049532034593</v>
      </c>
      <c r="P13" s="17">
        <v>0.17212007760902201</v>
      </c>
      <c r="Q13" s="17">
        <v>0.21755989266723999</v>
      </c>
      <c r="R13" s="17"/>
      <c r="S13" s="17">
        <v>0.123133798084695</v>
      </c>
      <c r="T13" s="17">
        <v>0.183911246827549</v>
      </c>
      <c r="U13" s="17">
        <v>0.125364508491286</v>
      </c>
      <c r="V13" s="17">
        <v>0.16932960974514299</v>
      </c>
      <c r="W13" s="17">
        <v>0.19221112165939899</v>
      </c>
      <c r="X13" s="17">
        <v>0.201551802833462</v>
      </c>
      <c r="Y13" s="17">
        <v>0.17004261216189601</v>
      </c>
      <c r="Z13" s="17">
        <v>0.20398065340261101</v>
      </c>
      <c r="AA13" s="17">
        <v>0.199397436649973</v>
      </c>
      <c r="AB13" s="17">
        <v>0.27937869712749303</v>
      </c>
      <c r="AC13" s="17">
        <v>0.23760381485763499</v>
      </c>
      <c r="AD13" s="17">
        <v>0.26062395685963102</v>
      </c>
      <c r="AE13" s="17"/>
      <c r="AF13" s="17">
        <v>0.27997753192996699</v>
      </c>
      <c r="AG13" s="17">
        <v>0.24191445183094301</v>
      </c>
      <c r="AH13" s="17">
        <v>0.169575927993141</v>
      </c>
      <c r="AI13" s="17">
        <v>5.7315131070026802E-2</v>
      </c>
      <c r="AJ13" s="17">
        <v>0.14915146177170499</v>
      </c>
      <c r="AK13" s="17"/>
      <c r="AL13" s="17">
        <v>0.16012224579252601</v>
      </c>
      <c r="AM13" s="17">
        <v>0.17927303077681001</v>
      </c>
      <c r="AN13" s="17">
        <v>0.21404184342934299</v>
      </c>
      <c r="AO13" s="17">
        <v>1.8659820651942698E-2</v>
      </c>
      <c r="AP13" s="17">
        <v>0.36696426689780498</v>
      </c>
      <c r="AQ13" s="17"/>
      <c r="AR13" s="17">
        <v>0.27626030938996698</v>
      </c>
      <c r="AS13" s="17">
        <v>0.15564649835737199</v>
      </c>
      <c r="AT13" s="17">
        <v>1.6280028215404502E-2</v>
      </c>
    </row>
    <row r="14" spans="2:46" x14ac:dyDescent="0.3">
      <c r="B14" s="18" t="s">
        <v>79</v>
      </c>
      <c r="C14" s="20">
        <v>0.15636370039285899</v>
      </c>
      <c r="D14" s="20">
        <v>0.100985098632144</v>
      </c>
      <c r="E14" s="20">
        <v>0.21100721975966</v>
      </c>
      <c r="F14" s="20"/>
      <c r="G14" s="20">
        <v>0.25821498851172497</v>
      </c>
      <c r="H14" s="20">
        <v>0.136704533868763</v>
      </c>
      <c r="I14" s="20">
        <v>0.21258333625728701</v>
      </c>
      <c r="J14" s="20">
        <v>0.179389800016441</v>
      </c>
      <c r="K14" s="20">
        <v>0.1041804173011</v>
      </c>
      <c r="L14" s="20">
        <v>7.5039894410512106E-2</v>
      </c>
      <c r="M14" s="20"/>
      <c r="N14" s="20">
        <v>0.10868132995844799</v>
      </c>
      <c r="O14" s="20">
        <v>0.150428964054548</v>
      </c>
      <c r="P14" s="20">
        <v>0.168840221302758</v>
      </c>
      <c r="Q14" s="20">
        <v>0.200937155322227</v>
      </c>
      <c r="R14" s="20"/>
      <c r="S14" s="20">
        <v>0.121271786246023</v>
      </c>
      <c r="T14" s="20">
        <v>0.17180395550209099</v>
      </c>
      <c r="U14" s="20">
        <v>0.20187398004104601</v>
      </c>
      <c r="V14" s="20">
        <v>0.147286023222231</v>
      </c>
      <c r="W14" s="20">
        <v>0.15113197820454199</v>
      </c>
      <c r="X14" s="20">
        <v>0.176666204886854</v>
      </c>
      <c r="Y14" s="20">
        <v>0.160921401054677</v>
      </c>
      <c r="Z14" s="20">
        <v>0.16395111157933001</v>
      </c>
      <c r="AA14" s="20">
        <v>0.169151694761423</v>
      </c>
      <c r="AB14" s="20">
        <v>0.13709646287674301</v>
      </c>
      <c r="AC14" s="20">
        <v>0.14554468661732001</v>
      </c>
      <c r="AD14" s="20">
        <v>0.11731855449133</v>
      </c>
      <c r="AE14" s="20"/>
      <c r="AF14" s="20">
        <v>0.22111142528526601</v>
      </c>
      <c r="AG14" s="20">
        <v>0.125476257691119</v>
      </c>
      <c r="AH14" s="20">
        <v>9.91443969301046E-2</v>
      </c>
      <c r="AI14" s="20">
        <v>4.9380626275546402E-2</v>
      </c>
      <c r="AJ14" s="20">
        <v>0.153981064874155</v>
      </c>
      <c r="AK14" s="20"/>
      <c r="AL14" s="20">
        <v>0.156252319695042</v>
      </c>
      <c r="AM14" s="20">
        <v>0.101082425655009</v>
      </c>
      <c r="AN14" s="20">
        <v>0.102421499051867</v>
      </c>
      <c r="AO14" s="20">
        <v>5.5220206275806198E-2</v>
      </c>
      <c r="AP14" s="20">
        <v>0.19287331765239399</v>
      </c>
      <c r="AQ14" s="20"/>
      <c r="AR14" s="20">
        <v>0.20685488241657901</v>
      </c>
      <c r="AS14" s="20">
        <v>0.100010841030255</v>
      </c>
      <c r="AT14" s="20">
        <v>4.3077818589483702E-2</v>
      </c>
    </row>
    <row r="15" spans="2:46" x14ac:dyDescent="0.3">
      <c r="B15" s="18" t="s">
        <v>129</v>
      </c>
      <c r="C15" s="20">
        <v>0.239254724489354</v>
      </c>
      <c r="D15" s="20">
        <v>0.26585514992917297</v>
      </c>
      <c r="E15" s="20">
        <v>0.21393732585566799</v>
      </c>
      <c r="F15" s="20"/>
      <c r="G15" s="20">
        <v>0.22633014432955401</v>
      </c>
      <c r="H15" s="20">
        <v>0.40431452132303802</v>
      </c>
      <c r="I15" s="20">
        <v>0.214607044448652</v>
      </c>
      <c r="J15" s="20">
        <v>0.14095031172367001</v>
      </c>
      <c r="K15" s="20">
        <v>0.20723749930014301</v>
      </c>
      <c r="L15" s="20">
        <v>0.23518362386744199</v>
      </c>
      <c r="M15" s="20"/>
      <c r="N15" s="20">
        <v>0.32002570951278297</v>
      </c>
      <c r="O15" s="20">
        <v>0.19976847728387301</v>
      </c>
      <c r="P15" s="20">
        <v>0.24561096505998101</v>
      </c>
      <c r="Q15" s="20">
        <v>0.18879218875506601</v>
      </c>
      <c r="R15" s="20"/>
      <c r="S15" s="20">
        <v>0.38305534064711999</v>
      </c>
      <c r="T15" s="20">
        <v>0.214342994989413</v>
      </c>
      <c r="U15" s="20">
        <v>0.23834296007550501</v>
      </c>
      <c r="V15" s="20">
        <v>0.24044580798861201</v>
      </c>
      <c r="W15" s="20">
        <v>0.203454250175822</v>
      </c>
      <c r="X15" s="20">
        <v>0.18922239030928001</v>
      </c>
      <c r="Y15" s="20">
        <v>0.22489316421995001</v>
      </c>
      <c r="Z15" s="20">
        <v>0.20507081630200899</v>
      </c>
      <c r="AA15" s="20">
        <v>0.23101312511025801</v>
      </c>
      <c r="AB15" s="20">
        <v>0.202257749470791</v>
      </c>
      <c r="AC15" s="20">
        <v>0.216623936796804</v>
      </c>
      <c r="AD15" s="20">
        <v>0.16992148282939601</v>
      </c>
      <c r="AE15" s="20"/>
      <c r="AF15" s="20">
        <v>0.160832453344221</v>
      </c>
      <c r="AG15" s="20">
        <v>0.24306335708354501</v>
      </c>
      <c r="AH15" s="20">
        <v>0.17442148676420499</v>
      </c>
      <c r="AI15" s="20">
        <v>0.49912930311297699</v>
      </c>
      <c r="AJ15" s="20">
        <v>0.202407457669808</v>
      </c>
      <c r="AK15" s="20"/>
      <c r="AL15" s="20">
        <v>0.16708691444104301</v>
      </c>
      <c r="AM15" s="20">
        <v>0.18622057474242701</v>
      </c>
      <c r="AN15" s="20">
        <v>0.29802076050786902</v>
      </c>
      <c r="AO15" s="20">
        <v>0.59978059217861601</v>
      </c>
      <c r="AP15" s="20">
        <v>0.11638251188198701</v>
      </c>
      <c r="AQ15" s="20"/>
      <c r="AR15" s="20">
        <v>0.123466702362762</v>
      </c>
      <c r="AS15" s="20">
        <v>0.24087051480808799</v>
      </c>
      <c r="AT15" s="20">
        <v>0.59794183175682203</v>
      </c>
    </row>
    <row r="16" spans="2:46" ht="28.8" x14ac:dyDescent="0.3">
      <c r="B16" s="18" t="s">
        <v>130</v>
      </c>
      <c r="C16" s="21">
        <v>0.33412988267252802</v>
      </c>
      <c r="D16" s="21">
        <v>0.34369020074832601</v>
      </c>
      <c r="E16" s="21">
        <v>0.32380163472573098</v>
      </c>
      <c r="F16" s="21"/>
      <c r="G16" s="21">
        <v>0.23466100872692</v>
      </c>
      <c r="H16" s="21">
        <v>0.25302224714095201</v>
      </c>
      <c r="I16" s="21">
        <v>0.30936639338845401</v>
      </c>
      <c r="J16" s="21">
        <v>0.40915635941417799</v>
      </c>
      <c r="K16" s="21">
        <v>0.41409952932606903</v>
      </c>
      <c r="L16" s="21">
        <v>0.37176993086167198</v>
      </c>
      <c r="M16" s="21"/>
      <c r="N16" s="21">
        <v>0.33048818586523598</v>
      </c>
      <c r="O16" s="21">
        <v>0.34220480779117601</v>
      </c>
      <c r="P16" s="21">
        <v>0.31527109269279902</v>
      </c>
      <c r="Q16" s="21">
        <v>0.34808090092042998</v>
      </c>
      <c r="R16" s="21"/>
      <c r="S16" s="21">
        <v>0.239066589698781</v>
      </c>
      <c r="T16" s="21">
        <v>0.33391306457288</v>
      </c>
      <c r="U16" s="21">
        <v>0.30003913221682499</v>
      </c>
      <c r="V16" s="21">
        <v>0.35912682241076899</v>
      </c>
      <c r="W16" s="21">
        <v>0.34759615063117899</v>
      </c>
      <c r="X16" s="21">
        <v>0.31884018685212101</v>
      </c>
      <c r="Y16" s="21">
        <v>0.37419649631523699</v>
      </c>
      <c r="Z16" s="21">
        <v>0.34654567227403599</v>
      </c>
      <c r="AA16" s="21">
        <v>0.31421278238693601</v>
      </c>
      <c r="AB16" s="21">
        <v>0.40747175559909998</v>
      </c>
      <c r="AC16" s="21">
        <v>0.37910543510370798</v>
      </c>
      <c r="AD16" s="21">
        <v>0.46470217705577499</v>
      </c>
      <c r="AE16" s="21"/>
      <c r="AF16" s="21">
        <v>0.39473473492045802</v>
      </c>
      <c r="AG16" s="21">
        <v>0.39112913709202801</v>
      </c>
      <c r="AH16" s="21">
        <v>0.39530456186299601</v>
      </c>
      <c r="AI16" s="21">
        <v>0.169459763757808</v>
      </c>
      <c r="AJ16" s="21">
        <v>0.36059676166214799</v>
      </c>
      <c r="AK16" s="21"/>
      <c r="AL16" s="21">
        <v>0.38724903480841799</v>
      </c>
      <c r="AM16" s="21">
        <v>0.366334171408496</v>
      </c>
      <c r="AN16" s="21">
        <v>0.36462860167188099</v>
      </c>
      <c r="AO16" s="21">
        <v>0.1138646311665</v>
      </c>
      <c r="AP16" s="21">
        <v>0.48575664632495502</v>
      </c>
      <c r="AQ16" s="21"/>
      <c r="AR16" s="21">
        <v>0.42767906758380297</v>
      </c>
      <c r="AS16" s="21">
        <v>0.34256148500518102</v>
      </c>
      <c r="AT16" s="21">
        <v>0.105694940845501</v>
      </c>
    </row>
    <row r="17" spans="2:2" x14ac:dyDescent="0.3">
      <c r="B17" s="16"/>
    </row>
    <row r="18" spans="2:2" x14ac:dyDescent="0.3">
      <c r="B18" t="s">
        <v>66</v>
      </c>
    </row>
    <row r="19" spans="2:2" x14ac:dyDescent="0.3">
      <c r="B19" t="s">
        <v>67</v>
      </c>
    </row>
    <row r="21" spans="2:2" x14ac:dyDescent="0.3">
      <c r="B21"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T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139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132</v>
      </c>
      <c r="C9" s="17">
        <v>6.4022967507765094E-2</v>
      </c>
      <c r="D9" s="17">
        <v>8.1649790067081604E-2</v>
      </c>
      <c r="E9" s="17">
        <v>4.6966739192473399E-2</v>
      </c>
      <c r="F9" s="17"/>
      <c r="G9" s="17">
        <v>3.3738250345736499E-2</v>
      </c>
      <c r="H9" s="17">
        <v>0.147504555884926</v>
      </c>
      <c r="I9" s="17">
        <v>6.1103918982082797E-2</v>
      </c>
      <c r="J9" s="17">
        <v>4.6042246612960698E-2</v>
      </c>
      <c r="K9" s="17">
        <v>4.53949294134047E-2</v>
      </c>
      <c r="L9" s="17">
        <v>4.5835429059196103E-2</v>
      </c>
      <c r="M9" s="17"/>
      <c r="N9" s="17">
        <v>0.102383438619541</v>
      </c>
      <c r="O9" s="17">
        <v>5.0439946757089599E-2</v>
      </c>
      <c r="P9" s="17">
        <v>4.3967452302944701E-2</v>
      </c>
      <c r="Q9" s="17">
        <v>5.5163124778688802E-2</v>
      </c>
      <c r="R9" s="17"/>
      <c r="S9" s="17">
        <v>0.12661987903142499</v>
      </c>
      <c r="T9" s="17">
        <v>4.8492216711358102E-2</v>
      </c>
      <c r="U9" s="17">
        <v>8.8569549722204793E-2</v>
      </c>
      <c r="V9" s="17">
        <v>5.3046366422632503E-2</v>
      </c>
      <c r="W9" s="17">
        <v>5.0927613104268903E-2</v>
      </c>
      <c r="X9" s="17">
        <v>8.6265171794055004E-2</v>
      </c>
      <c r="Y9" s="17">
        <v>3.5956951943344098E-2</v>
      </c>
      <c r="Z9" s="17">
        <v>3.9835352088557402E-2</v>
      </c>
      <c r="AA9" s="17">
        <v>4.5352206220529399E-2</v>
      </c>
      <c r="AB9" s="17">
        <v>4.5819248299694103E-2</v>
      </c>
      <c r="AC9" s="17">
        <v>2.3649375281216502E-2</v>
      </c>
      <c r="AD9" s="17">
        <v>6.7527760215649199E-2</v>
      </c>
      <c r="AE9" s="17"/>
      <c r="AF9" s="17">
        <v>2.7549668282586499E-2</v>
      </c>
      <c r="AG9" s="17">
        <v>5.7202727743204097E-2</v>
      </c>
      <c r="AH9" s="17">
        <v>4.0810861274249703E-2</v>
      </c>
      <c r="AI9" s="17">
        <v>0.16201815628778701</v>
      </c>
      <c r="AJ9" s="17">
        <v>6.0056572669231298E-2</v>
      </c>
      <c r="AK9" s="17"/>
      <c r="AL9" s="17">
        <v>3.7119368297124797E-2</v>
      </c>
      <c r="AM9" s="17">
        <v>4.8942208782570697E-2</v>
      </c>
      <c r="AN9" s="17">
        <v>7.4787653268406598E-2</v>
      </c>
      <c r="AO9" s="17">
        <v>0.16797668586932099</v>
      </c>
      <c r="AP9" s="17">
        <v>3.22885055625802E-2</v>
      </c>
      <c r="AQ9" s="17"/>
      <c r="AR9" s="17">
        <v>2.7600730212915901E-2</v>
      </c>
      <c r="AS9" s="17">
        <v>6.8227449793969802E-2</v>
      </c>
      <c r="AT9" s="17">
        <v>0.160005550922585</v>
      </c>
    </row>
    <row r="10" spans="2:46" x14ac:dyDescent="0.3">
      <c r="B10" s="18" t="s">
        <v>133</v>
      </c>
      <c r="C10" s="17">
        <v>0.16336026828573499</v>
      </c>
      <c r="D10" s="17">
        <v>0.19208336940977999</v>
      </c>
      <c r="E10" s="17">
        <v>0.133672393536335</v>
      </c>
      <c r="F10" s="17"/>
      <c r="G10" s="17">
        <v>0.220737248373195</v>
      </c>
      <c r="H10" s="17">
        <v>0.245452674193751</v>
      </c>
      <c r="I10" s="17">
        <v>0.15563163206706601</v>
      </c>
      <c r="J10" s="17">
        <v>0.13486493328358201</v>
      </c>
      <c r="K10" s="17">
        <v>0.11690570851757801</v>
      </c>
      <c r="L10" s="17">
        <v>0.11909079883378</v>
      </c>
      <c r="M10" s="17"/>
      <c r="N10" s="17">
        <v>0.22911895215861799</v>
      </c>
      <c r="O10" s="17">
        <v>0.15771026751655601</v>
      </c>
      <c r="P10" s="17">
        <v>0.139673076879411</v>
      </c>
      <c r="Q10" s="17">
        <v>0.12111806797779801</v>
      </c>
      <c r="R10" s="17"/>
      <c r="S10" s="17">
        <v>0.23146231991261501</v>
      </c>
      <c r="T10" s="17">
        <v>0.131715771430782</v>
      </c>
      <c r="U10" s="17">
        <v>0.12618665865220999</v>
      </c>
      <c r="V10" s="17">
        <v>0.17068133355366799</v>
      </c>
      <c r="W10" s="17">
        <v>0.21022078149181</v>
      </c>
      <c r="X10" s="17">
        <v>0.17213410129536399</v>
      </c>
      <c r="Y10" s="17">
        <v>0.102698148013966</v>
      </c>
      <c r="Z10" s="17">
        <v>0.14874588654947099</v>
      </c>
      <c r="AA10" s="17">
        <v>0.190894406291889</v>
      </c>
      <c r="AB10" s="17">
        <v>0.12880765765082799</v>
      </c>
      <c r="AC10" s="17">
        <v>0.13907435785591299</v>
      </c>
      <c r="AD10" s="17">
        <v>0.14799174038614701</v>
      </c>
      <c r="AE10" s="17"/>
      <c r="AF10" s="17">
        <v>0.15808052921266399</v>
      </c>
      <c r="AG10" s="17">
        <v>0.18637803817186099</v>
      </c>
      <c r="AH10" s="17">
        <v>0.16612202732598999</v>
      </c>
      <c r="AI10" s="17">
        <v>0.22840337173348399</v>
      </c>
      <c r="AJ10" s="17">
        <v>0.16158606150868701</v>
      </c>
      <c r="AK10" s="17"/>
      <c r="AL10" s="17">
        <v>0.15039520533044301</v>
      </c>
      <c r="AM10" s="17">
        <v>0.171132877930322</v>
      </c>
      <c r="AN10" s="17">
        <v>0.20584347149445201</v>
      </c>
      <c r="AO10" s="17">
        <v>0.252144901337231</v>
      </c>
      <c r="AP10" s="17">
        <v>0.17437451331342199</v>
      </c>
      <c r="AQ10" s="17"/>
      <c r="AR10" s="17">
        <v>9.6014284030447206E-2</v>
      </c>
      <c r="AS10" s="17">
        <v>0.22074553096941099</v>
      </c>
      <c r="AT10" s="17">
        <v>0.26424440037751801</v>
      </c>
    </row>
    <row r="11" spans="2:46" x14ac:dyDescent="0.3">
      <c r="B11" s="18" t="s">
        <v>134</v>
      </c>
      <c r="C11" s="17">
        <v>0.47096526470691302</v>
      </c>
      <c r="D11" s="17">
        <v>0.47309207516907598</v>
      </c>
      <c r="E11" s="17">
        <v>0.46938866698297299</v>
      </c>
      <c r="F11" s="17"/>
      <c r="G11" s="17">
        <v>0.370343639122094</v>
      </c>
      <c r="H11" s="17">
        <v>0.31789202103929798</v>
      </c>
      <c r="I11" s="17">
        <v>0.42793363692361802</v>
      </c>
      <c r="J11" s="17">
        <v>0.51261799102611005</v>
      </c>
      <c r="K11" s="17">
        <v>0.57182896033168196</v>
      </c>
      <c r="L11" s="17">
        <v>0.595861780327682</v>
      </c>
      <c r="M11" s="17"/>
      <c r="N11" s="17">
        <v>0.41604934386144998</v>
      </c>
      <c r="O11" s="17">
        <v>0.48985894180230199</v>
      </c>
      <c r="P11" s="17">
        <v>0.50258038767475299</v>
      </c>
      <c r="Q11" s="17">
        <v>0.48247715398286201</v>
      </c>
      <c r="R11" s="17"/>
      <c r="S11" s="17">
        <v>0.33710343390006903</v>
      </c>
      <c r="T11" s="17">
        <v>0.51164808223017599</v>
      </c>
      <c r="U11" s="17">
        <v>0.43254272591725901</v>
      </c>
      <c r="V11" s="17">
        <v>0.430132899306712</v>
      </c>
      <c r="W11" s="17">
        <v>0.47085092976049198</v>
      </c>
      <c r="X11" s="17">
        <v>0.47654852503109502</v>
      </c>
      <c r="Y11" s="17">
        <v>0.58099614968930402</v>
      </c>
      <c r="Z11" s="17">
        <v>0.45073340656767902</v>
      </c>
      <c r="AA11" s="17">
        <v>0.46459142768259498</v>
      </c>
      <c r="AB11" s="17">
        <v>0.60106164742213897</v>
      </c>
      <c r="AC11" s="17">
        <v>0.51683873471251396</v>
      </c>
      <c r="AD11" s="17">
        <v>0.41833944183250898</v>
      </c>
      <c r="AE11" s="17"/>
      <c r="AF11" s="17">
        <v>0.47470115678360703</v>
      </c>
      <c r="AG11" s="17">
        <v>0.49060725786286702</v>
      </c>
      <c r="AH11" s="17">
        <v>0.49480344325129799</v>
      </c>
      <c r="AI11" s="17">
        <v>0.44697413588429402</v>
      </c>
      <c r="AJ11" s="17">
        <v>0.50555450357103104</v>
      </c>
      <c r="AK11" s="17"/>
      <c r="AL11" s="17">
        <v>0.50572016161285605</v>
      </c>
      <c r="AM11" s="17">
        <v>0.45780609761992103</v>
      </c>
      <c r="AN11" s="17">
        <v>0.47583278277037599</v>
      </c>
      <c r="AO11" s="17">
        <v>0.455969852998378</v>
      </c>
      <c r="AP11" s="17">
        <v>0.51629724614332395</v>
      </c>
      <c r="AQ11" s="17"/>
      <c r="AR11" s="17">
        <v>0.53361844342950104</v>
      </c>
      <c r="AS11" s="17">
        <v>0.41970994253855498</v>
      </c>
      <c r="AT11" s="17">
        <v>0.44583403145980299</v>
      </c>
    </row>
    <row r="12" spans="2:46" x14ac:dyDescent="0.3">
      <c r="B12" s="18" t="s">
        <v>135</v>
      </c>
      <c r="C12" s="17">
        <v>6.3748201232413704E-2</v>
      </c>
      <c r="D12" s="17">
        <v>6.6246958433420502E-2</v>
      </c>
      <c r="E12" s="17">
        <v>6.1492061435161199E-2</v>
      </c>
      <c r="F12" s="17"/>
      <c r="G12" s="17">
        <v>6.7226278591208596E-2</v>
      </c>
      <c r="H12" s="17">
        <v>7.4162827014161395E-2</v>
      </c>
      <c r="I12" s="17">
        <v>7.8917582036079306E-2</v>
      </c>
      <c r="J12" s="17">
        <v>6.9783746428367197E-2</v>
      </c>
      <c r="K12" s="17">
        <v>5.0391476875733102E-2</v>
      </c>
      <c r="L12" s="17">
        <v>4.4669509074713697E-2</v>
      </c>
      <c r="M12" s="17"/>
      <c r="N12" s="17">
        <v>6.2416845067348597E-2</v>
      </c>
      <c r="O12" s="17">
        <v>6.1961416571904702E-2</v>
      </c>
      <c r="P12" s="17">
        <v>6.4019745802676206E-2</v>
      </c>
      <c r="Q12" s="17">
        <v>6.7560783992043502E-2</v>
      </c>
      <c r="R12" s="17"/>
      <c r="S12" s="17">
        <v>8.2310912716595103E-2</v>
      </c>
      <c r="T12" s="17">
        <v>4.5426680201396098E-2</v>
      </c>
      <c r="U12" s="17">
        <v>5.282279606016E-2</v>
      </c>
      <c r="V12" s="17">
        <v>0.103987270880088</v>
      </c>
      <c r="W12" s="17">
        <v>6.5815579108054995E-2</v>
      </c>
      <c r="X12" s="17">
        <v>8.3760320158631593E-2</v>
      </c>
      <c r="Y12" s="17">
        <v>6.8051296950372805E-2</v>
      </c>
      <c r="Z12" s="17">
        <v>4.5653228458497501E-2</v>
      </c>
      <c r="AA12" s="17">
        <v>5.5302280311081399E-2</v>
      </c>
      <c r="AB12" s="17">
        <v>3.1873442768541899E-2</v>
      </c>
      <c r="AC12" s="17">
        <v>8.6755474489692605E-2</v>
      </c>
      <c r="AD12" s="17">
        <v>0</v>
      </c>
      <c r="AE12" s="17"/>
      <c r="AF12" s="17">
        <v>4.5632656899400298E-2</v>
      </c>
      <c r="AG12" s="17">
        <v>6.2588264318218595E-2</v>
      </c>
      <c r="AH12" s="17">
        <v>9.8788849972519299E-2</v>
      </c>
      <c r="AI12" s="17">
        <v>6.7525537420997095E-2</v>
      </c>
      <c r="AJ12" s="17">
        <v>6.3323748187944007E-2</v>
      </c>
      <c r="AK12" s="17"/>
      <c r="AL12" s="17">
        <v>6.3656377546329204E-2</v>
      </c>
      <c r="AM12" s="17">
        <v>0.105676526713774</v>
      </c>
      <c r="AN12" s="17">
        <v>6.4943495131440807E-2</v>
      </c>
      <c r="AO12" s="17">
        <v>4.9565664244060302E-2</v>
      </c>
      <c r="AP12" s="17">
        <v>4.48574048247583E-2</v>
      </c>
      <c r="AQ12" s="17"/>
      <c r="AR12" s="17">
        <v>5.0021420478610197E-2</v>
      </c>
      <c r="AS12" s="17">
        <v>9.22360187029925E-2</v>
      </c>
      <c r="AT12" s="17">
        <v>5.65591176186735E-2</v>
      </c>
    </row>
    <row r="13" spans="2:46" x14ac:dyDescent="0.3">
      <c r="B13" s="18" t="s">
        <v>136</v>
      </c>
      <c r="C13" s="17">
        <v>7.8374682715364297E-2</v>
      </c>
      <c r="D13" s="17">
        <v>8.2740895482258894E-2</v>
      </c>
      <c r="E13" s="17">
        <v>7.4334741239257998E-2</v>
      </c>
      <c r="F13" s="17"/>
      <c r="G13" s="17">
        <v>3.5901964933859699E-2</v>
      </c>
      <c r="H13" s="17">
        <v>0.100477452450215</v>
      </c>
      <c r="I13" s="17">
        <v>9.8658945899598394E-2</v>
      </c>
      <c r="J13" s="17">
        <v>8.6842861521672199E-2</v>
      </c>
      <c r="K13" s="17">
        <v>7.3597710716111001E-2</v>
      </c>
      <c r="L13" s="17">
        <v>6.8482371370891207E-2</v>
      </c>
      <c r="M13" s="17"/>
      <c r="N13" s="17">
        <v>6.2717678400622395E-2</v>
      </c>
      <c r="O13" s="17">
        <v>7.4383570563242393E-2</v>
      </c>
      <c r="P13" s="17">
        <v>8.7104255845196196E-2</v>
      </c>
      <c r="Q13" s="17">
        <v>9.0504361219327006E-2</v>
      </c>
      <c r="R13" s="17"/>
      <c r="S13" s="17">
        <v>8.1427778965478606E-2</v>
      </c>
      <c r="T13" s="17">
        <v>7.2575344314796397E-2</v>
      </c>
      <c r="U13" s="17">
        <v>8.3038581909404496E-2</v>
      </c>
      <c r="V13" s="17">
        <v>6.8396478571876904E-2</v>
      </c>
      <c r="W13" s="17">
        <v>4.6242016128635502E-2</v>
      </c>
      <c r="X13" s="17">
        <v>6.0632616375501797E-2</v>
      </c>
      <c r="Y13" s="17">
        <v>7.8113379420727699E-2</v>
      </c>
      <c r="Z13" s="17">
        <v>0.1459421272709</v>
      </c>
      <c r="AA13" s="17">
        <v>7.3099911156115902E-2</v>
      </c>
      <c r="AB13" s="17">
        <v>7.4318916179554703E-2</v>
      </c>
      <c r="AC13" s="17">
        <v>8.7380880641102401E-2</v>
      </c>
      <c r="AD13" s="17">
        <v>0.16298755966357401</v>
      </c>
      <c r="AE13" s="17"/>
      <c r="AF13" s="17">
        <v>7.6735339519595505E-2</v>
      </c>
      <c r="AG13" s="17">
        <v>9.1839857485139703E-2</v>
      </c>
      <c r="AH13" s="17">
        <v>0.106217611491188</v>
      </c>
      <c r="AI13" s="17">
        <v>2.4456729740472301E-2</v>
      </c>
      <c r="AJ13" s="17">
        <v>5.61797757815551E-2</v>
      </c>
      <c r="AK13" s="17"/>
      <c r="AL13" s="17">
        <v>9.0227497180777397E-2</v>
      </c>
      <c r="AM13" s="17">
        <v>9.1563507900396399E-2</v>
      </c>
      <c r="AN13" s="17">
        <v>0.106060327577056</v>
      </c>
      <c r="AO13" s="17">
        <v>2.80729383684028E-2</v>
      </c>
      <c r="AP13" s="17">
        <v>5.7320084349267199E-2</v>
      </c>
      <c r="AQ13" s="17"/>
      <c r="AR13" s="17">
        <v>0.106725687989447</v>
      </c>
      <c r="AS13" s="17">
        <v>6.7084633339158498E-2</v>
      </c>
      <c r="AT13" s="17">
        <v>3.0252823678767901E-2</v>
      </c>
    </row>
    <row r="14" spans="2:46" x14ac:dyDescent="0.3">
      <c r="B14" s="18" t="s">
        <v>79</v>
      </c>
      <c r="C14" s="20">
        <v>0.159528615551809</v>
      </c>
      <c r="D14" s="20">
        <v>0.104186911438383</v>
      </c>
      <c r="E14" s="20">
        <v>0.214145397613799</v>
      </c>
      <c r="F14" s="20"/>
      <c r="G14" s="20">
        <v>0.27205261863390601</v>
      </c>
      <c r="H14" s="20">
        <v>0.114510469417648</v>
      </c>
      <c r="I14" s="20">
        <v>0.177754284091555</v>
      </c>
      <c r="J14" s="20">
        <v>0.149848221127309</v>
      </c>
      <c r="K14" s="20">
        <v>0.14188121414549201</v>
      </c>
      <c r="L14" s="20">
        <v>0.12606011133373701</v>
      </c>
      <c r="M14" s="20"/>
      <c r="N14" s="20">
        <v>0.12731374189242101</v>
      </c>
      <c r="O14" s="20">
        <v>0.165645856788905</v>
      </c>
      <c r="P14" s="20">
        <v>0.162655081495019</v>
      </c>
      <c r="Q14" s="20">
        <v>0.18317650804928101</v>
      </c>
      <c r="R14" s="20"/>
      <c r="S14" s="20">
        <v>0.141075675473817</v>
      </c>
      <c r="T14" s="20">
        <v>0.19014190511149101</v>
      </c>
      <c r="U14" s="20">
        <v>0.216839687738762</v>
      </c>
      <c r="V14" s="20">
        <v>0.17375565126502299</v>
      </c>
      <c r="W14" s="20">
        <v>0.15594308040673899</v>
      </c>
      <c r="X14" s="20">
        <v>0.120659265345353</v>
      </c>
      <c r="Y14" s="20">
        <v>0.13418407398228599</v>
      </c>
      <c r="Z14" s="20">
        <v>0.169089999064895</v>
      </c>
      <c r="AA14" s="20">
        <v>0.17075976833779</v>
      </c>
      <c r="AB14" s="20">
        <v>0.11811908767924199</v>
      </c>
      <c r="AC14" s="20">
        <v>0.146301177019562</v>
      </c>
      <c r="AD14" s="20">
        <v>0.20315349790212101</v>
      </c>
      <c r="AE14" s="20"/>
      <c r="AF14" s="20">
        <v>0.21730064930214699</v>
      </c>
      <c r="AG14" s="20">
        <v>0.111383854418709</v>
      </c>
      <c r="AH14" s="20">
        <v>9.32572066847554E-2</v>
      </c>
      <c r="AI14" s="20">
        <v>7.0622068932965396E-2</v>
      </c>
      <c r="AJ14" s="20">
        <v>0.15329933828155301</v>
      </c>
      <c r="AK14" s="20"/>
      <c r="AL14" s="20">
        <v>0.15288139003247</v>
      </c>
      <c r="AM14" s="20">
        <v>0.124878781053016</v>
      </c>
      <c r="AN14" s="20">
        <v>7.2532269758269E-2</v>
      </c>
      <c r="AO14" s="20">
        <v>4.6269957182606097E-2</v>
      </c>
      <c r="AP14" s="20">
        <v>0.174862245806648</v>
      </c>
      <c r="AQ14" s="20"/>
      <c r="AR14" s="20">
        <v>0.18601943385907799</v>
      </c>
      <c r="AS14" s="20">
        <v>0.13199642465591299</v>
      </c>
      <c r="AT14" s="20">
        <v>4.3104075942653398E-2</v>
      </c>
    </row>
    <row r="15" spans="2:46" ht="28.8" x14ac:dyDescent="0.3">
      <c r="B15" s="18" t="s">
        <v>137</v>
      </c>
      <c r="C15" s="20">
        <v>0.2273832357935</v>
      </c>
      <c r="D15" s="20">
        <v>0.273733159476862</v>
      </c>
      <c r="E15" s="20">
        <v>0.18063913272880899</v>
      </c>
      <c r="F15" s="20"/>
      <c r="G15" s="20">
        <v>0.25447549871893199</v>
      </c>
      <c r="H15" s="20">
        <v>0.392957230078678</v>
      </c>
      <c r="I15" s="20">
        <v>0.21673555104914899</v>
      </c>
      <c r="J15" s="20">
        <v>0.18090717989654201</v>
      </c>
      <c r="K15" s="20">
        <v>0.16230063793098301</v>
      </c>
      <c r="L15" s="20">
        <v>0.16492622789297601</v>
      </c>
      <c r="M15" s="20"/>
      <c r="N15" s="20">
        <v>0.33150239077815802</v>
      </c>
      <c r="O15" s="20">
        <v>0.20815021427364599</v>
      </c>
      <c r="P15" s="20">
        <v>0.18364052918235599</v>
      </c>
      <c r="Q15" s="20">
        <v>0.17628119275648699</v>
      </c>
      <c r="R15" s="20"/>
      <c r="S15" s="20">
        <v>0.35808219894404097</v>
      </c>
      <c r="T15" s="20">
        <v>0.18020798814214001</v>
      </c>
      <c r="U15" s="20">
        <v>0.214756208374414</v>
      </c>
      <c r="V15" s="20">
        <v>0.22372769997630099</v>
      </c>
      <c r="W15" s="20">
        <v>0.26114839459607903</v>
      </c>
      <c r="X15" s="20">
        <v>0.25839927308941901</v>
      </c>
      <c r="Y15" s="20">
        <v>0.13865509995731001</v>
      </c>
      <c r="Z15" s="20">
        <v>0.188581238638028</v>
      </c>
      <c r="AA15" s="20">
        <v>0.23624661251241799</v>
      </c>
      <c r="AB15" s="20">
        <v>0.17462690595052199</v>
      </c>
      <c r="AC15" s="20">
        <v>0.16272373313713001</v>
      </c>
      <c r="AD15" s="20">
        <v>0.215519500601796</v>
      </c>
      <c r="AE15" s="20"/>
      <c r="AF15" s="20">
        <v>0.18563019749525</v>
      </c>
      <c r="AG15" s="20">
        <v>0.243580765915065</v>
      </c>
      <c r="AH15" s="20">
        <v>0.20693288860024001</v>
      </c>
      <c r="AI15" s="20">
        <v>0.390421528021272</v>
      </c>
      <c r="AJ15" s="20">
        <v>0.22164263417791799</v>
      </c>
      <c r="AK15" s="20"/>
      <c r="AL15" s="20">
        <v>0.18751457362756799</v>
      </c>
      <c r="AM15" s="20">
        <v>0.220075086712893</v>
      </c>
      <c r="AN15" s="20">
        <v>0.28063112476285801</v>
      </c>
      <c r="AO15" s="20">
        <v>0.42012158720655202</v>
      </c>
      <c r="AP15" s="20">
        <v>0.206663018876002</v>
      </c>
      <c r="AQ15" s="20"/>
      <c r="AR15" s="20">
        <v>0.12361501424336301</v>
      </c>
      <c r="AS15" s="20">
        <v>0.28897298076338102</v>
      </c>
      <c r="AT15" s="20">
        <v>0.42424995130010301</v>
      </c>
    </row>
    <row r="16" spans="2:46" ht="28.8" x14ac:dyDescent="0.3">
      <c r="B16" s="18" t="s">
        <v>138</v>
      </c>
      <c r="C16" s="21">
        <v>0.142122883947778</v>
      </c>
      <c r="D16" s="21">
        <v>0.14898785391567901</v>
      </c>
      <c r="E16" s="21">
        <v>0.13582680267441899</v>
      </c>
      <c r="F16" s="21"/>
      <c r="G16" s="21">
        <v>0.103128243525068</v>
      </c>
      <c r="H16" s="21">
        <v>0.17464027946437699</v>
      </c>
      <c r="I16" s="21">
        <v>0.17757652793567799</v>
      </c>
      <c r="J16" s="21">
        <v>0.15662660795003899</v>
      </c>
      <c r="K16" s="21">
        <v>0.12398918759184401</v>
      </c>
      <c r="L16" s="21">
        <v>0.11315188044560499</v>
      </c>
      <c r="M16" s="21"/>
      <c r="N16" s="21">
        <v>0.12513452346797099</v>
      </c>
      <c r="O16" s="21">
        <v>0.13634498713514701</v>
      </c>
      <c r="P16" s="21">
        <v>0.15112400164787201</v>
      </c>
      <c r="Q16" s="21">
        <v>0.15806514521137</v>
      </c>
      <c r="R16" s="21"/>
      <c r="S16" s="21">
        <v>0.163738691682074</v>
      </c>
      <c r="T16" s="21">
        <v>0.118002024516193</v>
      </c>
      <c r="U16" s="21">
        <v>0.13586137796956399</v>
      </c>
      <c r="V16" s="21">
        <v>0.172383749451964</v>
      </c>
      <c r="W16" s="21">
        <v>0.112057595236691</v>
      </c>
      <c r="X16" s="21">
        <v>0.14439293653413299</v>
      </c>
      <c r="Y16" s="21">
        <v>0.14616467637110001</v>
      </c>
      <c r="Z16" s="21">
        <v>0.19159535572939801</v>
      </c>
      <c r="AA16" s="21">
        <v>0.128402191467197</v>
      </c>
      <c r="AB16" s="21">
        <v>0.106192358948097</v>
      </c>
      <c r="AC16" s="21">
        <v>0.17413635513079501</v>
      </c>
      <c r="AD16" s="21">
        <v>0.16298755966357401</v>
      </c>
      <c r="AE16" s="21"/>
      <c r="AF16" s="21">
        <v>0.122367996418996</v>
      </c>
      <c r="AG16" s="21">
        <v>0.15442812180335799</v>
      </c>
      <c r="AH16" s="21">
        <v>0.20500646146370699</v>
      </c>
      <c r="AI16" s="21">
        <v>9.19822671614694E-2</v>
      </c>
      <c r="AJ16" s="21">
        <v>0.119503523969499</v>
      </c>
      <c r="AK16" s="21"/>
      <c r="AL16" s="21">
        <v>0.15388387472710699</v>
      </c>
      <c r="AM16" s="21">
        <v>0.197240034614171</v>
      </c>
      <c r="AN16" s="21">
        <v>0.17100382270849701</v>
      </c>
      <c r="AO16" s="21">
        <v>7.7638602612463095E-2</v>
      </c>
      <c r="AP16" s="21">
        <v>0.102177489174026</v>
      </c>
      <c r="AQ16" s="21"/>
      <c r="AR16" s="21">
        <v>0.15674710846805801</v>
      </c>
      <c r="AS16" s="21">
        <v>0.15932065204215101</v>
      </c>
      <c r="AT16" s="21">
        <v>8.6811941297441395E-2</v>
      </c>
    </row>
    <row r="17" spans="2:2" x14ac:dyDescent="0.3">
      <c r="B17" s="16"/>
    </row>
    <row r="18" spans="2:2" x14ac:dyDescent="0.3">
      <c r="B18" t="s">
        <v>66</v>
      </c>
    </row>
    <row r="19" spans="2:2" x14ac:dyDescent="0.3">
      <c r="B19" t="s">
        <v>67</v>
      </c>
    </row>
    <row r="21" spans="2:2" x14ac:dyDescent="0.3">
      <c r="B21"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T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150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0.110211509052915</v>
      </c>
      <c r="D9" s="17">
        <v>0.139017899426196</v>
      </c>
      <c r="E9" s="17">
        <v>8.2354119512538404E-2</v>
      </c>
      <c r="F9" s="17"/>
      <c r="G9" s="17">
        <v>0.12719508796496301</v>
      </c>
      <c r="H9" s="17">
        <v>0.21218506163019599</v>
      </c>
      <c r="I9" s="17">
        <v>0.102892728055964</v>
      </c>
      <c r="J9" s="17">
        <v>5.8130982063786099E-2</v>
      </c>
      <c r="K9" s="17">
        <v>8.7286979969455905E-2</v>
      </c>
      <c r="L9" s="17">
        <v>7.9700322248328098E-2</v>
      </c>
      <c r="M9" s="17"/>
      <c r="N9" s="17">
        <v>0.183634674333012</v>
      </c>
      <c r="O9" s="17">
        <v>9.5537803187958001E-2</v>
      </c>
      <c r="P9" s="17">
        <v>7.2495578427253293E-2</v>
      </c>
      <c r="Q9" s="17">
        <v>7.8880220865337497E-2</v>
      </c>
      <c r="R9" s="17"/>
      <c r="S9" s="17">
        <v>0.201426486256333</v>
      </c>
      <c r="T9" s="17">
        <v>8.4753430712199804E-2</v>
      </c>
      <c r="U9" s="17">
        <v>0.15412580922139499</v>
      </c>
      <c r="V9" s="17">
        <v>9.8943534803175803E-2</v>
      </c>
      <c r="W9" s="17">
        <v>8.6559135923463398E-2</v>
      </c>
      <c r="X9" s="17">
        <v>9.2064104950624295E-2</v>
      </c>
      <c r="Y9" s="17">
        <v>7.6715220451304106E-2</v>
      </c>
      <c r="Z9" s="17">
        <v>6.9355135250036504E-2</v>
      </c>
      <c r="AA9" s="17">
        <v>9.4979139106789207E-2</v>
      </c>
      <c r="AB9" s="17">
        <v>8.8548053867288104E-2</v>
      </c>
      <c r="AC9" s="17">
        <v>0.117727341512046</v>
      </c>
      <c r="AD9" s="17">
        <v>7.1924519183620195E-2</v>
      </c>
      <c r="AE9" s="17"/>
      <c r="AF9" s="17">
        <v>5.49311577684772E-2</v>
      </c>
      <c r="AG9" s="17">
        <v>0.118156925273422</v>
      </c>
      <c r="AH9" s="17">
        <v>6.2622889109447105E-2</v>
      </c>
      <c r="AI9" s="17">
        <v>0.21357467954133399</v>
      </c>
      <c r="AJ9" s="17">
        <v>0.114347142614507</v>
      </c>
      <c r="AK9" s="17"/>
      <c r="AL9" s="17">
        <v>0.10047209698758799</v>
      </c>
      <c r="AM9" s="17">
        <v>6.0880883214206802E-2</v>
      </c>
      <c r="AN9" s="17">
        <v>0.14660174481381699</v>
      </c>
      <c r="AO9" s="17">
        <v>0.29698973079758401</v>
      </c>
      <c r="AP9" s="17">
        <v>3.9337715519660199E-2</v>
      </c>
      <c r="AQ9" s="17"/>
      <c r="AR9" s="17">
        <v>6.6280508292482707E-2</v>
      </c>
      <c r="AS9" s="17">
        <v>0.11324810618094699</v>
      </c>
      <c r="AT9" s="17">
        <v>0.25599816986268298</v>
      </c>
    </row>
    <row r="10" spans="2:46" x14ac:dyDescent="0.3">
      <c r="B10" s="18" t="s">
        <v>141</v>
      </c>
      <c r="C10" s="17">
        <v>0.15109458391139599</v>
      </c>
      <c r="D10" s="17">
        <v>0.17325594962813301</v>
      </c>
      <c r="E10" s="17">
        <v>0.12985945117205</v>
      </c>
      <c r="F10" s="17"/>
      <c r="G10" s="17">
        <v>0.15083716020192001</v>
      </c>
      <c r="H10" s="17">
        <v>0.14592099574923301</v>
      </c>
      <c r="I10" s="17">
        <v>0.15458620053636901</v>
      </c>
      <c r="J10" s="17">
        <v>0.142655646255757</v>
      </c>
      <c r="K10" s="17">
        <v>0.16142801346434099</v>
      </c>
      <c r="L10" s="17">
        <v>0.152539148207432</v>
      </c>
      <c r="M10" s="17"/>
      <c r="N10" s="17">
        <v>0.106727611357797</v>
      </c>
      <c r="O10" s="17">
        <v>0.15032112435310099</v>
      </c>
      <c r="P10" s="17">
        <v>0.20376776674588401</v>
      </c>
      <c r="Q10" s="17">
        <v>0.15313738503502999</v>
      </c>
      <c r="R10" s="17"/>
      <c r="S10" s="17">
        <v>0.120160264766941</v>
      </c>
      <c r="T10" s="17">
        <v>0.15172044787216399</v>
      </c>
      <c r="U10" s="17">
        <v>0.16930347200929299</v>
      </c>
      <c r="V10" s="17">
        <v>0.20646659504523601</v>
      </c>
      <c r="W10" s="17">
        <v>0.179144842988394</v>
      </c>
      <c r="X10" s="17">
        <v>0.202564571176817</v>
      </c>
      <c r="Y10" s="17">
        <v>0.165456727363368</v>
      </c>
      <c r="Z10" s="17">
        <v>0.115749537130844</v>
      </c>
      <c r="AA10" s="17">
        <v>0.12996945910087901</v>
      </c>
      <c r="AB10" s="17">
        <v>0.110719411057368</v>
      </c>
      <c r="AC10" s="17">
        <v>0.110850296299603</v>
      </c>
      <c r="AD10" s="17">
        <v>0.132580059599918</v>
      </c>
      <c r="AE10" s="17"/>
      <c r="AF10" s="17">
        <v>7.0416897742535803E-2</v>
      </c>
      <c r="AG10" s="17">
        <v>0.103946017533388</v>
      </c>
      <c r="AH10" s="17">
        <v>0.21780373928847599</v>
      </c>
      <c r="AI10" s="17">
        <v>0.32405134424419302</v>
      </c>
      <c r="AJ10" s="17">
        <v>7.3914993290139896E-2</v>
      </c>
      <c r="AK10" s="17"/>
      <c r="AL10" s="17">
        <v>6.9772876071463097E-2</v>
      </c>
      <c r="AM10" s="17">
        <v>0.24070784595860201</v>
      </c>
      <c r="AN10" s="17">
        <v>0.10607661902318</v>
      </c>
      <c r="AO10" s="17">
        <v>0.30324380622519098</v>
      </c>
      <c r="AP10" s="17">
        <v>3.5950832441135401E-2</v>
      </c>
      <c r="AQ10" s="17"/>
      <c r="AR10" s="17">
        <v>6.7388267604957905E-2</v>
      </c>
      <c r="AS10" s="17">
        <v>0.200267711689644</v>
      </c>
      <c r="AT10" s="17">
        <v>0.323515453505688</v>
      </c>
    </row>
    <row r="11" spans="2:46" x14ac:dyDescent="0.3">
      <c r="B11" s="18" t="s">
        <v>142</v>
      </c>
      <c r="C11" s="17">
        <v>7.0997209498922506E-2</v>
      </c>
      <c r="D11" s="17">
        <v>8.9279608782849199E-2</v>
      </c>
      <c r="E11" s="17">
        <v>5.3320213206461901E-2</v>
      </c>
      <c r="F11" s="17"/>
      <c r="G11" s="17">
        <v>4.8970551212539397E-2</v>
      </c>
      <c r="H11" s="17">
        <v>6.3061567985106495E-2</v>
      </c>
      <c r="I11" s="17">
        <v>4.4787290630909603E-2</v>
      </c>
      <c r="J11" s="17">
        <v>7.0806810696348796E-2</v>
      </c>
      <c r="K11" s="17">
        <v>7.6129176085889497E-2</v>
      </c>
      <c r="L11" s="17">
        <v>0.11019283339536599</v>
      </c>
      <c r="M11" s="17"/>
      <c r="N11" s="17">
        <v>9.1288007047006098E-2</v>
      </c>
      <c r="O11" s="17">
        <v>7.5789359309274607E-2</v>
      </c>
      <c r="P11" s="17">
        <v>5.7849754279662498E-2</v>
      </c>
      <c r="Q11" s="17">
        <v>5.6554937554660498E-2</v>
      </c>
      <c r="R11" s="17"/>
      <c r="S11" s="17">
        <v>0.101139780752506</v>
      </c>
      <c r="T11" s="17">
        <v>8.5401458922936505E-2</v>
      </c>
      <c r="U11" s="17">
        <v>6.96591947859381E-2</v>
      </c>
      <c r="V11" s="17">
        <v>6.4865139598141094E-2</v>
      </c>
      <c r="W11" s="17">
        <v>9.2551846034350294E-2</v>
      </c>
      <c r="X11" s="17">
        <v>2.92553148501799E-2</v>
      </c>
      <c r="Y11" s="17">
        <v>6.9703595400301105E-2</v>
      </c>
      <c r="Z11" s="17">
        <v>0.10900121165014801</v>
      </c>
      <c r="AA11" s="17">
        <v>4.3637506357804001E-2</v>
      </c>
      <c r="AB11" s="17">
        <v>6.2988446673473406E-2</v>
      </c>
      <c r="AC11" s="17">
        <v>4.7807480002669697E-2</v>
      </c>
      <c r="AD11" s="17">
        <v>8.0830795272104405E-2</v>
      </c>
      <c r="AE11" s="17"/>
      <c r="AF11" s="17">
        <v>1.8771612428886499E-2</v>
      </c>
      <c r="AG11" s="17">
        <v>5.8562800254824701E-2</v>
      </c>
      <c r="AH11" s="17">
        <v>0.14274533176635501</v>
      </c>
      <c r="AI11" s="17">
        <v>0.117066673830573</v>
      </c>
      <c r="AJ11" s="17">
        <v>6.9578850971818998E-2</v>
      </c>
      <c r="AK11" s="17"/>
      <c r="AL11" s="17">
        <v>8.8609694467081307E-2</v>
      </c>
      <c r="AM11" s="17">
        <v>0.123174503788045</v>
      </c>
      <c r="AN11" s="17">
        <v>7.0815814272412195E-2</v>
      </c>
      <c r="AO11" s="17">
        <v>7.5124599540717499E-2</v>
      </c>
      <c r="AP11" s="17">
        <v>2.1724528675731301E-2</v>
      </c>
      <c r="AQ11" s="17"/>
      <c r="AR11" s="17">
        <v>4.4672359470865702E-2</v>
      </c>
      <c r="AS11" s="17">
        <v>0.109132450919825</v>
      </c>
      <c r="AT11" s="17">
        <v>0.10046919641735701</v>
      </c>
    </row>
    <row r="12" spans="2:46" x14ac:dyDescent="0.3">
      <c r="B12" s="18" t="s">
        <v>143</v>
      </c>
      <c r="C12" s="17">
        <v>5.7609698540468497E-2</v>
      </c>
      <c r="D12" s="17">
        <v>7.9606612024474901E-2</v>
      </c>
      <c r="E12" s="17">
        <v>3.6258916591817902E-2</v>
      </c>
      <c r="F12" s="17"/>
      <c r="G12" s="17">
        <v>5.9458280217106002E-2</v>
      </c>
      <c r="H12" s="17">
        <v>5.1976780143638303E-2</v>
      </c>
      <c r="I12" s="17">
        <v>6.3755561913993203E-2</v>
      </c>
      <c r="J12" s="17">
        <v>4.1689465651595002E-2</v>
      </c>
      <c r="K12" s="17">
        <v>5.9936145373951998E-2</v>
      </c>
      <c r="L12" s="17">
        <v>6.73248803884995E-2</v>
      </c>
      <c r="M12" s="17"/>
      <c r="N12" s="17">
        <v>7.6205937211115696E-2</v>
      </c>
      <c r="O12" s="17">
        <v>6.6534313724666699E-2</v>
      </c>
      <c r="P12" s="17">
        <v>4.78328204335767E-2</v>
      </c>
      <c r="Q12" s="17">
        <v>3.758374595998E-2</v>
      </c>
      <c r="R12" s="17"/>
      <c r="S12" s="17">
        <v>6.3561958276451697E-2</v>
      </c>
      <c r="T12" s="17">
        <v>4.8315227853908502E-2</v>
      </c>
      <c r="U12" s="17">
        <v>5.1587414082132299E-2</v>
      </c>
      <c r="V12" s="17">
        <v>5.2447079683759501E-2</v>
      </c>
      <c r="W12" s="17">
        <v>4.8423484857931701E-2</v>
      </c>
      <c r="X12" s="17">
        <v>7.0886366018562005E-2</v>
      </c>
      <c r="Y12" s="17">
        <v>8.42627083182408E-2</v>
      </c>
      <c r="Z12" s="17">
        <v>4.70423457487514E-2</v>
      </c>
      <c r="AA12" s="17">
        <v>8.0832694162114693E-2</v>
      </c>
      <c r="AB12" s="17">
        <v>4.5802317286599697E-2</v>
      </c>
      <c r="AC12" s="17">
        <v>2.5154948206779101E-2</v>
      </c>
      <c r="AD12" s="17">
        <v>3.062398525961E-2</v>
      </c>
      <c r="AE12" s="17"/>
      <c r="AF12" s="17">
        <v>2.2877349616507298E-2</v>
      </c>
      <c r="AG12" s="17">
        <v>6.9513066596685297E-2</v>
      </c>
      <c r="AH12" s="17">
        <v>3.6189569188385701E-2</v>
      </c>
      <c r="AI12" s="17">
        <v>5.9555875210507703E-2</v>
      </c>
      <c r="AJ12" s="17">
        <v>0.109196183457843</v>
      </c>
      <c r="AK12" s="17"/>
      <c r="AL12" s="17">
        <v>7.1723925920922596E-2</v>
      </c>
      <c r="AM12" s="17">
        <v>4.4220959469779497E-2</v>
      </c>
      <c r="AN12" s="17">
        <v>8.2283625879976494E-2</v>
      </c>
      <c r="AO12" s="17">
        <v>7.39344473191417E-2</v>
      </c>
      <c r="AP12" s="17">
        <v>4.2990216457171597E-2</v>
      </c>
      <c r="AQ12" s="17"/>
      <c r="AR12" s="17">
        <v>4.61089473487023E-2</v>
      </c>
      <c r="AS12" s="17">
        <v>6.8786323953603304E-2</v>
      </c>
      <c r="AT12" s="17">
        <v>7.2058634612194195E-2</v>
      </c>
    </row>
    <row r="13" spans="2:46" x14ac:dyDescent="0.3">
      <c r="B13" s="18" t="s">
        <v>144</v>
      </c>
      <c r="C13" s="17">
        <v>1.6522900300685199E-2</v>
      </c>
      <c r="D13" s="17">
        <v>2.00510886657622E-2</v>
      </c>
      <c r="E13" s="17">
        <v>1.3119891267987099E-2</v>
      </c>
      <c r="F13" s="17"/>
      <c r="G13" s="17">
        <v>7.2796318127865602E-3</v>
      </c>
      <c r="H13" s="17">
        <v>2.50306481844654E-2</v>
      </c>
      <c r="I13" s="17">
        <v>2.5487974452258798E-3</v>
      </c>
      <c r="J13" s="17">
        <v>1.1307187157158401E-2</v>
      </c>
      <c r="K13" s="17">
        <v>8.1371331827180399E-3</v>
      </c>
      <c r="L13" s="17">
        <v>3.7031260790177198E-2</v>
      </c>
      <c r="M13" s="17"/>
      <c r="N13" s="17">
        <v>2.56334468460187E-2</v>
      </c>
      <c r="O13" s="17">
        <v>6.7220770281598797E-3</v>
      </c>
      <c r="P13" s="17">
        <v>2.5535445049739099E-2</v>
      </c>
      <c r="Q13" s="17">
        <v>9.1564230326207294E-3</v>
      </c>
      <c r="R13" s="17"/>
      <c r="S13" s="17">
        <v>2.24864968175848E-2</v>
      </c>
      <c r="T13" s="17">
        <v>4.5649427437777302E-3</v>
      </c>
      <c r="U13" s="17">
        <v>1.9402582317814901E-2</v>
      </c>
      <c r="V13" s="17">
        <v>1.34311867105647E-2</v>
      </c>
      <c r="W13" s="17">
        <v>1.92755136388293E-2</v>
      </c>
      <c r="X13" s="17">
        <v>7.6758017801460904E-3</v>
      </c>
      <c r="Y13" s="17">
        <v>1.18909871908657E-2</v>
      </c>
      <c r="Z13" s="17">
        <v>0</v>
      </c>
      <c r="AA13" s="17">
        <v>3.3857185451190798E-2</v>
      </c>
      <c r="AB13" s="17">
        <v>1.54689398920832E-2</v>
      </c>
      <c r="AC13" s="17">
        <v>1.51327241736077E-2</v>
      </c>
      <c r="AD13" s="17">
        <v>3.8464818159468402E-2</v>
      </c>
      <c r="AE13" s="17"/>
      <c r="AF13" s="17">
        <v>2.30004623281224E-2</v>
      </c>
      <c r="AG13" s="17">
        <v>1.45470351934708E-2</v>
      </c>
      <c r="AH13" s="17">
        <v>1.8784313727585301E-2</v>
      </c>
      <c r="AI13" s="17">
        <v>1.6528833115382099E-2</v>
      </c>
      <c r="AJ13" s="17">
        <v>4.9327251068299501E-2</v>
      </c>
      <c r="AK13" s="17"/>
      <c r="AL13" s="17">
        <v>2.6707593544863999E-2</v>
      </c>
      <c r="AM13" s="17">
        <v>1.9115161261998199E-2</v>
      </c>
      <c r="AN13" s="17">
        <v>6.5140180230613097E-3</v>
      </c>
      <c r="AO13" s="17">
        <v>2.47388494896408E-2</v>
      </c>
      <c r="AP13" s="17">
        <v>1.6348906616173501E-2</v>
      </c>
      <c r="AQ13" s="17"/>
      <c r="AR13" s="17">
        <v>1.03806708365985E-2</v>
      </c>
      <c r="AS13" s="17">
        <v>2.4180719235397299E-2</v>
      </c>
      <c r="AT13" s="17">
        <v>2.7557224753692499E-2</v>
      </c>
    </row>
    <row r="14" spans="2:46" x14ac:dyDescent="0.3">
      <c r="B14" s="18" t="s">
        <v>145</v>
      </c>
      <c r="C14" s="17">
        <v>2.1650102179210699E-2</v>
      </c>
      <c r="D14" s="17">
        <v>3.2435260337922801E-2</v>
      </c>
      <c r="E14" s="17">
        <v>1.0167153600777201E-2</v>
      </c>
      <c r="F14" s="17"/>
      <c r="G14" s="17">
        <v>2.01323922956901E-2</v>
      </c>
      <c r="H14" s="17">
        <v>1.8787271767907499E-2</v>
      </c>
      <c r="I14" s="17">
        <v>1.4516344204056101E-2</v>
      </c>
      <c r="J14" s="17">
        <v>1.4151114922859901E-2</v>
      </c>
      <c r="K14" s="17">
        <v>3.5116980781710799E-2</v>
      </c>
      <c r="L14" s="17">
        <v>2.78473692484488E-2</v>
      </c>
      <c r="M14" s="17"/>
      <c r="N14" s="17">
        <v>2.21669960341697E-2</v>
      </c>
      <c r="O14" s="17">
        <v>2.25940249821526E-2</v>
      </c>
      <c r="P14" s="17">
        <v>2.2689668295078898E-2</v>
      </c>
      <c r="Q14" s="17">
        <v>1.77859139517774E-2</v>
      </c>
      <c r="R14" s="17"/>
      <c r="S14" s="17">
        <v>3.4225709154095903E-2</v>
      </c>
      <c r="T14" s="17">
        <v>2.6162745817772899E-2</v>
      </c>
      <c r="U14" s="17">
        <v>2.3396416915489E-2</v>
      </c>
      <c r="V14" s="17">
        <v>1.6118904075818501E-2</v>
      </c>
      <c r="W14" s="17">
        <v>1.8892966626501299E-2</v>
      </c>
      <c r="X14" s="17">
        <v>2.57237655126582E-2</v>
      </c>
      <c r="Y14" s="17">
        <v>1.29610632179353E-2</v>
      </c>
      <c r="Z14" s="17">
        <v>0</v>
      </c>
      <c r="AA14" s="17">
        <v>1.71253430663958E-2</v>
      </c>
      <c r="AB14" s="17">
        <v>1.9519697736541702E-2</v>
      </c>
      <c r="AC14" s="17">
        <v>1.8678284897808501E-2</v>
      </c>
      <c r="AD14" s="17">
        <v>2.9388904588699499E-2</v>
      </c>
      <c r="AE14" s="17"/>
      <c r="AF14" s="17">
        <v>1.0143007089720499E-2</v>
      </c>
      <c r="AG14" s="17">
        <v>1.9602929165531999E-2</v>
      </c>
      <c r="AH14" s="17">
        <v>6.2023304804950101E-2</v>
      </c>
      <c r="AI14" s="17">
        <v>1.3806529490933901E-2</v>
      </c>
      <c r="AJ14" s="17">
        <v>1.09919021095533E-2</v>
      </c>
      <c r="AK14" s="17"/>
      <c r="AL14" s="17">
        <v>1.04070928602883E-2</v>
      </c>
      <c r="AM14" s="17">
        <v>4.1690947413712903E-2</v>
      </c>
      <c r="AN14" s="17">
        <v>2.0595643159863099E-2</v>
      </c>
      <c r="AO14" s="17">
        <v>1.09370781982222E-2</v>
      </c>
      <c r="AP14" s="17">
        <v>7.2097279329151496E-3</v>
      </c>
      <c r="AQ14" s="17"/>
      <c r="AR14" s="17">
        <v>1.9400465379304101E-2</v>
      </c>
      <c r="AS14" s="17">
        <v>2.9864255348686398E-2</v>
      </c>
      <c r="AT14" s="17">
        <v>1.78436309358776E-2</v>
      </c>
    </row>
    <row r="15" spans="2:46" x14ac:dyDescent="0.3">
      <c r="B15" s="18" t="s">
        <v>146</v>
      </c>
      <c r="C15" s="17">
        <v>2.6559715228787702E-2</v>
      </c>
      <c r="D15" s="17">
        <v>2.7844799752365399E-2</v>
      </c>
      <c r="E15" s="17">
        <v>2.5380990695020599E-2</v>
      </c>
      <c r="F15" s="17"/>
      <c r="G15" s="17">
        <v>2.5560799109979101E-2</v>
      </c>
      <c r="H15" s="17">
        <v>2.21238167073841E-2</v>
      </c>
      <c r="I15" s="17">
        <v>3.6309368723442099E-2</v>
      </c>
      <c r="J15" s="17">
        <v>3.0602485179965201E-2</v>
      </c>
      <c r="K15" s="17">
        <v>2.6285781902586101E-2</v>
      </c>
      <c r="L15" s="17">
        <v>1.97810396759074E-2</v>
      </c>
      <c r="M15" s="17"/>
      <c r="N15" s="17">
        <v>1.53714665061832E-2</v>
      </c>
      <c r="O15" s="17">
        <v>2.19183535653786E-2</v>
      </c>
      <c r="P15" s="17">
        <v>2.9141949196049E-2</v>
      </c>
      <c r="Q15" s="17">
        <v>4.1483191518380702E-2</v>
      </c>
      <c r="R15" s="17"/>
      <c r="S15" s="17">
        <v>3.56195266673104E-2</v>
      </c>
      <c r="T15" s="17">
        <v>1.84933742970185E-2</v>
      </c>
      <c r="U15" s="17">
        <v>2.2972644521750199E-2</v>
      </c>
      <c r="V15" s="17">
        <v>1.7047872089889501E-2</v>
      </c>
      <c r="W15" s="17">
        <v>2.6451473437370799E-2</v>
      </c>
      <c r="X15" s="17">
        <v>2.0888104173187299E-2</v>
      </c>
      <c r="Y15" s="17">
        <v>5.1088765530936601E-2</v>
      </c>
      <c r="Z15" s="17">
        <v>4.0959131687700698E-2</v>
      </c>
      <c r="AA15" s="17">
        <v>3.44907815132054E-2</v>
      </c>
      <c r="AB15" s="17">
        <v>1.1231141986908499E-2</v>
      </c>
      <c r="AC15" s="17">
        <v>2.2315045731007E-2</v>
      </c>
      <c r="AD15" s="17">
        <v>1.3912431875096699E-2</v>
      </c>
      <c r="AE15" s="17"/>
      <c r="AF15" s="17">
        <v>2.75737875841435E-2</v>
      </c>
      <c r="AG15" s="17">
        <v>2.64748494996307E-2</v>
      </c>
      <c r="AH15" s="17">
        <v>3.7365818864443401E-2</v>
      </c>
      <c r="AI15" s="17">
        <v>2.8134020466402E-2</v>
      </c>
      <c r="AJ15" s="17">
        <v>2.4947866081332301E-2</v>
      </c>
      <c r="AK15" s="17"/>
      <c r="AL15" s="17">
        <v>2.2667233924218301E-2</v>
      </c>
      <c r="AM15" s="17">
        <v>4.52588095135101E-2</v>
      </c>
      <c r="AN15" s="17">
        <v>1.8234565176110499E-2</v>
      </c>
      <c r="AO15" s="17">
        <v>2.27033549818919E-2</v>
      </c>
      <c r="AP15" s="17">
        <v>3.1958278154180099E-2</v>
      </c>
      <c r="AQ15" s="17"/>
      <c r="AR15" s="17">
        <v>2.17785252613211E-2</v>
      </c>
      <c r="AS15" s="17">
        <v>4.2579997681123402E-2</v>
      </c>
      <c r="AT15" s="17">
        <v>1.7365862138439998E-2</v>
      </c>
    </row>
    <row r="16" spans="2:46" x14ac:dyDescent="0.3">
      <c r="B16" s="18" t="s">
        <v>147</v>
      </c>
      <c r="C16" s="17">
        <v>1.0795652850629899E-2</v>
      </c>
      <c r="D16" s="17">
        <v>1.1822377333984601E-2</v>
      </c>
      <c r="E16" s="17">
        <v>9.8230680806026E-3</v>
      </c>
      <c r="F16" s="17"/>
      <c r="G16" s="17">
        <v>3.0922108687398302E-2</v>
      </c>
      <c r="H16" s="17">
        <v>2.3237239059736101E-2</v>
      </c>
      <c r="I16" s="17">
        <v>9.7512892181103993E-3</v>
      </c>
      <c r="J16" s="17">
        <v>5.1164662579721003E-3</v>
      </c>
      <c r="K16" s="17">
        <v>0</v>
      </c>
      <c r="L16" s="17">
        <v>0</v>
      </c>
      <c r="M16" s="17"/>
      <c r="N16" s="17">
        <v>2.04187252583563E-2</v>
      </c>
      <c r="O16" s="17">
        <v>7.7065137155642102E-3</v>
      </c>
      <c r="P16" s="17">
        <v>4.5754135050473897E-3</v>
      </c>
      <c r="Q16" s="17">
        <v>9.2244552117752305E-3</v>
      </c>
      <c r="R16" s="17"/>
      <c r="S16" s="17">
        <v>1.1866178936961199E-2</v>
      </c>
      <c r="T16" s="17">
        <v>0</v>
      </c>
      <c r="U16" s="17">
        <v>0</v>
      </c>
      <c r="V16" s="17">
        <v>1.1780471070115201E-2</v>
      </c>
      <c r="W16" s="17">
        <v>1.1327348811656399E-2</v>
      </c>
      <c r="X16" s="17">
        <v>2.7447238150773299E-2</v>
      </c>
      <c r="Y16" s="17">
        <v>2.93669403728112E-2</v>
      </c>
      <c r="Z16" s="17">
        <v>0</v>
      </c>
      <c r="AA16" s="17">
        <v>5.3480582512559199E-3</v>
      </c>
      <c r="AB16" s="17">
        <v>2.0751696175140201E-2</v>
      </c>
      <c r="AC16" s="17">
        <v>0</v>
      </c>
      <c r="AD16" s="17">
        <v>0</v>
      </c>
      <c r="AE16" s="17"/>
      <c r="AF16" s="17">
        <v>2.68010943748032E-2</v>
      </c>
      <c r="AG16" s="17">
        <v>1.6983972167786101E-2</v>
      </c>
      <c r="AH16" s="17">
        <v>1.3256926049693999E-2</v>
      </c>
      <c r="AI16" s="17">
        <v>0</v>
      </c>
      <c r="AJ16" s="17">
        <v>0</v>
      </c>
      <c r="AK16" s="17"/>
      <c r="AL16" s="17">
        <v>8.9494578610230698E-3</v>
      </c>
      <c r="AM16" s="17">
        <v>1.3435176608071499E-2</v>
      </c>
      <c r="AN16" s="17">
        <v>2.4482506734826201E-2</v>
      </c>
      <c r="AO16" s="17">
        <v>0</v>
      </c>
      <c r="AP16" s="17">
        <v>2.0598058982066E-2</v>
      </c>
      <c r="AQ16" s="17"/>
      <c r="AR16" s="17">
        <v>7.2529117593699999E-3</v>
      </c>
      <c r="AS16" s="17">
        <v>1.63021612889237E-2</v>
      </c>
      <c r="AT16" s="17">
        <v>6.8044179824911797E-3</v>
      </c>
    </row>
    <row r="17" spans="2:46" x14ac:dyDescent="0.3">
      <c r="B17" s="18" t="s">
        <v>148</v>
      </c>
      <c r="C17" s="17">
        <v>8.3119787411427507E-3</v>
      </c>
      <c r="D17" s="17">
        <v>6.5906230748130398E-3</v>
      </c>
      <c r="E17" s="17">
        <v>1.00206961730435E-2</v>
      </c>
      <c r="F17" s="17"/>
      <c r="G17" s="17">
        <v>1.3212737577736699E-2</v>
      </c>
      <c r="H17" s="17">
        <v>1.37906597989545E-2</v>
      </c>
      <c r="I17" s="17">
        <v>1.6083014187156099E-2</v>
      </c>
      <c r="J17" s="17">
        <v>2.5176166107261002E-3</v>
      </c>
      <c r="K17" s="17">
        <v>6.7766757302782903E-3</v>
      </c>
      <c r="L17" s="17">
        <v>0</v>
      </c>
      <c r="M17" s="17"/>
      <c r="N17" s="17">
        <v>6.6408797321717899E-3</v>
      </c>
      <c r="O17" s="17">
        <v>7.5331312256336803E-3</v>
      </c>
      <c r="P17" s="17">
        <v>1.3903731992690399E-2</v>
      </c>
      <c r="Q17" s="17">
        <v>6.1082990757002301E-3</v>
      </c>
      <c r="R17" s="17"/>
      <c r="S17" s="17">
        <v>8.9108455352313598E-3</v>
      </c>
      <c r="T17" s="17">
        <v>4.2103730550900097E-3</v>
      </c>
      <c r="U17" s="17">
        <v>7.7304540103461097E-3</v>
      </c>
      <c r="V17" s="17">
        <v>0</v>
      </c>
      <c r="W17" s="17">
        <v>6.2684785089432296E-3</v>
      </c>
      <c r="X17" s="17">
        <v>1.6788658850791699E-2</v>
      </c>
      <c r="Y17" s="17">
        <v>1.14941538693197E-2</v>
      </c>
      <c r="Z17" s="17">
        <v>3.2350652774989497E-2</v>
      </c>
      <c r="AA17" s="17">
        <v>1.24847306325716E-2</v>
      </c>
      <c r="AB17" s="17">
        <v>0</v>
      </c>
      <c r="AC17" s="17">
        <v>7.3132044761955103E-3</v>
      </c>
      <c r="AD17" s="17">
        <v>0</v>
      </c>
      <c r="AE17" s="17"/>
      <c r="AF17" s="17">
        <v>0</v>
      </c>
      <c r="AG17" s="17">
        <v>1.79520878527673E-2</v>
      </c>
      <c r="AH17" s="17">
        <v>7.1029548213715696E-3</v>
      </c>
      <c r="AI17" s="17">
        <v>0</v>
      </c>
      <c r="AJ17" s="17">
        <v>0</v>
      </c>
      <c r="AK17" s="17"/>
      <c r="AL17" s="17">
        <v>0</v>
      </c>
      <c r="AM17" s="17">
        <v>3.66190015071191E-3</v>
      </c>
      <c r="AN17" s="17">
        <v>1.9556338205986699E-2</v>
      </c>
      <c r="AO17" s="17">
        <v>1.05101271802833E-2</v>
      </c>
      <c r="AP17" s="17">
        <v>1.9775296384964901E-2</v>
      </c>
      <c r="AQ17" s="17"/>
      <c r="AR17" s="17">
        <v>8.2697455691812995E-3</v>
      </c>
      <c r="AS17" s="17">
        <v>1.39042567663631E-2</v>
      </c>
      <c r="AT17" s="17">
        <v>0</v>
      </c>
    </row>
    <row r="18" spans="2:46" ht="28.8" x14ac:dyDescent="0.3">
      <c r="B18" s="18" t="s">
        <v>149</v>
      </c>
      <c r="C18" s="17">
        <v>0.35337808724087799</v>
      </c>
      <c r="D18" s="17">
        <v>0.29617172522776503</v>
      </c>
      <c r="E18" s="17">
        <v>0.40842954295666001</v>
      </c>
      <c r="F18" s="17"/>
      <c r="G18" s="17">
        <v>0.32201529589248501</v>
      </c>
      <c r="H18" s="17">
        <v>0.28471267993031002</v>
      </c>
      <c r="I18" s="17">
        <v>0.37085622526469902</v>
      </c>
      <c r="J18" s="17">
        <v>0.44316825418391198</v>
      </c>
      <c r="K18" s="17">
        <v>0.37466953342446901</v>
      </c>
      <c r="L18" s="17">
        <v>0.32854716520660698</v>
      </c>
      <c r="M18" s="17"/>
      <c r="N18" s="17">
        <v>0.30332946186913201</v>
      </c>
      <c r="O18" s="17">
        <v>0.35297975618383198</v>
      </c>
      <c r="P18" s="17">
        <v>0.35844353920203598</v>
      </c>
      <c r="Q18" s="17">
        <v>0.407502073327352</v>
      </c>
      <c r="R18" s="17"/>
      <c r="S18" s="17">
        <v>0.25898241962517898</v>
      </c>
      <c r="T18" s="17">
        <v>0.38421917124357002</v>
      </c>
      <c r="U18" s="17">
        <v>0.31468539389229899</v>
      </c>
      <c r="V18" s="17">
        <v>0.35019871666173502</v>
      </c>
      <c r="W18" s="17">
        <v>0.329980124825001</v>
      </c>
      <c r="X18" s="17">
        <v>0.33658698004492998</v>
      </c>
      <c r="Y18" s="17">
        <v>0.31136823315128997</v>
      </c>
      <c r="Z18" s="17">
        <v>0.44758351829209497</v>
      </c>
      <c r="AA18" s="17">
        <v>0.37298073206343801</v>
      </c>
      <c r="AB18" s="17">
        <v>0.42561541445637002</v>
      </c>
      <c r="AC18" s="17">
        <v>0.43503128203837399</v>
      </c>
      <c r="AD18" s="17">
        <v>0.44144773739479398</v>
      </c>
      <c r="AE18" s="17"/>
      <c r="AF18" s="17">
        <v>0.54556777561407799</v>
      </c>
      <c r="AG18" s="17">
        <v>0.41863838969949702</v>
      </c>
      <c r="AH18" s="17">
        <v>0.28688349767464399</v>
      </c>
      <c r="AI18" s="17">
        <v>9.3135400585464406E-2</v>
      </c>
      <c r="AJ18" s="17">
        <v>0.34501136367808199</v>
      </c>
      <c r="AK18" s="17"/>
      <c r="AL18" s="17">
        <v>0.40542102091225801</v>
      </c>
      <c r="AM18" s="17">
        <v>0.28972942597266099</v>
      </c>
      <c r="AN18" s="17">
        <v>0.38642189663768101</v>
      </c>
      <c r="AO18" s="17">
        <v>7.2572179156764602E-2</v>
      </c>
      <c r="AP18" s="17">
        <v>0.61715921975018495</v>
      </c>
      <c r="AQ18" s="17"/>
      <c r="AR18" s="17">
        <v>0.53965051300830802</v>
      </c>
      <c r="AS18" s="17">
        <v>0.23975826430321301</v>
      </c>
      <c r="AT18" s="17">
        <v>5.8905126351567701E-2</v>
      </c>
    </row>
    <row r="19" spans="2:46" x14ac:dyDescent="0.3">
      <c r="B19" s="18" t="s">
        <v>79</v>
      </c>
      <c r="C19" s="19">
        <v>0.17286856245496299</v>
      </c>
      <c r="D19" s="19">
        <v>0.12392405574573399</v>
      </c>
      <c r="E19" s="19">
        <v>0.221265956743041</v>
      </c>
      <c r="F19" s="19"/>
      <c r="G19" s="19">
        <v>0.194415955027396</v>
      </c>
      <c r="H19" s="19">
        <v>0.139173279043069</v>
      </c>
      <c r="I19" s="19">
        <v>0.18391317982007399</v>
      </c>
      <c r="J19" s="19">
        <v>0.17985397101991901</v>
      </c>
      <c r="K19" s="19">
        <v>0.16423358008459901</v>
      </c>
      <c r="L19" s="19">
        <v>0.177035980839235</v>
      </c>
      <c r="M19" s="19"/>
      <c r="N19" s="19">
        <v>0.148582793805037</v>
      </c>
      <c r="O19" s="19">
        <v>0.192363542724279</v>
      </c>
      <c r="P19" s="19">
        <v>0.163764332872982</v>
      </c>
      <c r="Q19" s="19">
        <v>0.182583354467385</v>
      </c>
      <c r="R19" s="19"/>
      <c r="S19" s="19">
        <v>0.14162033321140599</v>
      </c>
      <c r="T19" s="19">
        <v>0.19215882748156199</v>
      </c>
      <c r="U19" s="19">
        <v>0.16713661824354301</v>
      </c>
      <c r="V19" s="19">
        <v>0.168700500261564</v>
      </c>
      <c r="W19" s="19">
        <v>0.18112478434755799</v>
      </c>
      <c r="X19" s="19">
        <v>0.17011909449133</v>
      </c>
      <c r="Y19" s="19">
        <v>0.175691605133628</v>
      </c>
      <c r="Z19" s="19">
        <v>0.137958467465434</v>
      </c>
      <c r="AA19" s="19">
        <v>0.17429437029435599</v>
      </c>
      <c r="AB19" s="19">
        <v>0.199354880868228</v>
      </c>
      <c r="AC19" s="19">
        <v>0.19998939266190999</v>
      </c>
      <c r="AD19" s="19">
        <v>0.160826748666688</v>
      </c>
      <c r="AE19" s="19"/>
      <c r="AF19" s="19">
        <v>0.199916855452725</v>
      </c>
      <c r="AG19" s="19">
        <v>0.135621926762996</v>
      </c>
      <c r="AH19" s="19">
        <v>0.115221654704647</v>
      </c>
      <c r="AI19" s="19">
        <v>0.134146643515209</v>
      </c>
      <c r="AJ19" s="19">
        <v>0.20268444672842501</v>
      </c>
      <c r="AK19" s="19"/>
      <c r="AL19" s="19">
        <v>0.19526900745029299</v>
      </c>
      <c r="AM19" s="19">
        <v>0.11812438664870099</v>
      </c>
      <c r="AN19" s="19">
        <v>0.118417228073085</v>
      </c>
      <c r="AO19" s="19">
        <v>0.10924582711056301</v>
      </c>
      <c r="AP19" s="19">
        <v>0.14694721908581701</v>
      </c>
      <c r="AQ19" s="19"/>
      <c r="AR19" s="19">
        <v>0.168817085468908</v>
      </c>
      <c r="AS19" s="19">
        <v>0.14197575263227299</v>
      </c>
      <c r="AT19" s="19">
        <v>0.119482283440009</v>
      </c>
    </row>
    <row r="20" spans="2:46" x14ac:dyDescent="0.3">
      <c r="B20" s="16"/>
    </row>
    <row r="21" spans="2:46" x14ac:dyDescent="0.3">
      <c r="B21" t="s">
        <v>66</v>
      </c>
    </row>
    <row r="22" spans="2:46" x14ac:dyDescent="0.3">
      <c r="B22" t="s">
        <v>67</v>
      </c>
    </row>
    <row r="24" spans="2:46" x14ac:dyDescent="0.3">
      <c r="B24"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F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6" width="20.6640625" customWidth="1"/>
  </cols>
  <sheetData>
    <row r="2" spans="2:6" ht="40.049999999999997" customHeight="1" x14ac:dyDescent="0.3">
      <c r="D2" s="30" t="s">
        <v>154</v>
      </c>
      <c r="E2" s="26"/>
      <c r="F2" s="26"/>
    </row>
    <row r="6" spans="2:6" ht="49.95" customHeight="1" x14ac:dyDescent="0.3">
      <c r="B6" s="23" t="s">
        <v>15</v>
      </c>
      <c r="C6" s="23" t="s">
        <v>151</v>
      </c>
      <c r="D6" s="23" t="s">
        <v>152</v>
      </c>
      <c r="E6" s="23" t="s">
        <v>153</v>
      </c>
    </row>
    <row r="7" spans="2:6" x14ac:dyDescent="0.3">
      <c r="B7" s="18" t="s">
        <v>132</v>
      </c>
      <c r="C7" s="17">
        <v>0.117584798513166</v>
      </c>
      <c r="D7" s="17">
        <v>4.3864018909309202E-2</v>
      </c>
      <c r="E7" s="17">
        <v>3.7744801291564399E-2</v>
      </c>
    </row>
    <row r="8" spans="2:6" x14ac:dyDescent="0.3">
      <c r="B8" s="18" t="s">
        <v>133</v>
      </c>
      <c r="C8" s="17">
        <v>0.16243117239750701</v>
      </c>
      <c r="D8" s="17">
        <v>0.121529731381574</v>
      </c>
      <c r="E8" s="17">
        <v>0.13222497096097799</v>
      </c>
    </row>
    <row r="9" spans="2:6" x14ac:dyDescent="0.3">
      <c r="B9" s="18" t="s">
        <v>134</v>
      </c>
      <c r="C9" s="17">
        <v>0.27234903151579198</v>
      </c>
      <c r="D9" s="17">
        <v>0.410470507164579</v>
      </c>
      <c r="E9" s="17">
        <v>0.41468216522595702</v>
      </c>
    </row>
    <row r="10" spans="2:6" x14ac:dyDescent="0.3">
      <c r="B10" s="18" t="s">
        <v>135</v>
      </c>
      <c r="C10" s="17">
        <v>8.6072690968312895E-2</v>
      </c>
      <c r="D10" s="17">
        <v>9.3877969035949901E-2</v>
      </c>
      <c r="E10" s="17">
        <v>9.5059720531303599E-2</v>
      </c>
    </row>
    <row r="11" spans="2:6" x14ac:dyDescent="0.3">
      <c r="B11" s="18" t="s">
        <v>136</v>
      </c>
      <c r="C11" s="17">
        <v>0.27010438880002802</v>
      </c>
      <c r="D11" s="17">
        <v>0.13714490066803101</v>
      </c>
      <c r="E11" s="17">
        <v>0.13096407701516599</v>
      </c>
    </row>
    <row r="12" spans="2:6" x14ac:dyDescent="0.3">
      <c r="B12" s="22" t="s">
        <v>79</v>
      </c>
      <c r="C12" s="20">
        <v>9.1457917805194702E-2</v>
      </c>
      <c r="D12" s="20">
        <v>0.193112872840557</v>
      </c>
      <c r="E12" s="20">
        <v>0.18932426497503099</v>
      </c>
    </row>
    <row r="13" spans="2:6" ht="28.8" x14ac:dyDescent="0.3">
      <c r="B13" s="22" t="s">
        <v>137</v>
      </c>
      <c r="C13" s="20">
        <v>0.28001597091067298</v>
      </c>
      <c r="D13" s="20">
        <v>0.16539375029088299</v>
      </c>
      <c r="E13" s="20">
        <v>0.16996977225254201</v>
      </c>
    </row>
    <row r="14" spans="2:6" ht="28.8" x14ac:dyDescent="0.3">
      <c r="B14" s="22" t="s">
        <v>138</v>
      </c>
      <c r="C14" s="21">
        <v>0.35617707976834101</v>
      </c>
      <c r="D14" s="21">
        <v>0.231022869703981</v>
      </c>
      <c r="E14" s="21">
        <v>0.22602379754647001</v>
      </c>
    </row>
    <row r="15" spans="2:6" x14ac:dyDescent="0.3">
      <c r="B15" s="16"/>
      <c r="C15" s="16"/>
      <c r="D15" s="16"/>
      <c r="E15" s="16"/>
    </row>
    <row r="16" spans="2:6" x14ac:dyDescent="0.3">
      <c r="B16" t="s">
        <v>66</v>
      </c>
    </row>
    <row r="17" spans="2:2" x14ac:dyDescent="0.3">
      <c r="B17" t="s">
        <v>67</v>
      </c>
    </row>
    <row r="21" spans="2:2" x14ac:dyDescent="0.3">
      <c r="B21"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T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155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132</v>
      </c>
      <c r="C9" s="17">
        <v>0.117584798513166</v>
      </c>
      <c r="D9" s="17">
        <v>0.124273584548817</v>
      </c>
      <c r="E9" s="17">
        <v>0.111388502936816</v>
      </c>
      <c r="F9" s="17"/>
      <c r="G9" s="17">
        <v>8.6942839955516299E-2</v>
      </c>
      <c r="H9" s="17">
        <v>0.15551887060973699</v>
      </c>
      <c r="I9" s="17">
        <v>0.124254853820766</v>
      </c>
      <c r="J9" s="17">
        <v>0.102809333701865</v>
      </c>
      <c r="K9" s="17">
        <v>0.10262139706069</v>
      </c>
      <c r="L9" s="17">
        <v>0.12378164000801201</v>
      </c>
      <c r="M9" s="17"/>
      <c r="N9" s="17">
        <v>0.120905672404767</v>
      </c>
      <c r="O9" s="17">
        <v>0.10172511787444399</v>
      </c>
      <c r="P9" s="17">
        <v>0.13172465918957199</v>
      </c>
      <c r="Q9" s="17">
        <v>0.119449601441855</v>
      </c>
      <c r="R9" s="17"/>
      <c r="S9" s="17">
        <v>0.15567283465062801</v>
      </c>
      <c r="T9" s="17">
        <v>7.4113011242155205E-2</v>
      </c>
      <c r="U9" s="17">
        <v>0.118956394610286</v>
      </c>
      <c r="V9" s="17">
        <v>0.14631924043981301</v>
      </c>
      <c r="W9" s="17">
        <v>0.144220922694276</v>
      </c>
      <c r="X9" s="17">
        <v>0.13498570719306299</v>
      </c>
      <c r="Y9" s="17">
        <v>0.102586009261914</v>
      </c>
      <c r="Z9" s="17">
        <v>0.110249304456725</v>
      </c>
      <c r="AA9" s="17">
        <v>0.111012866800029</v>
      </c>
      <c r="AB9" s="17">
        <v>7.8527672064550802E-2</v>
      </c>
      <c r="AC9" s="17">
        <v>0.13128823529293501</v>
      </c>
      <c r="AD9" s="17">
        <v>9.1198468318854101E-2</v>
      </c>
      <c r="AE9" s="17"/>
      <c r="AF9" s="17">
        <v>5.3054758359477303E-2</v>
      </c>
      <c r="AG9" s="17">
        <v>7.9074356858658504E-2</v>
      </c>
      <c r="AH9" s="17">
        <v>0.172747369834266</v>
      </c>
      <c r="AI9" s="17">
        <v>0.26434825746624602</v>
      </c>
      <c r="AJ9" s="17">
        <v>7.6287829121082298E-2</v>
      </c>
      <c r="AK9" s="17"/>
      <c r="AL9" s="17">
        <v>6.2039369727390603E-2</v>
      </c>
      <c r="AM9" s="17">
        <v>0.19569320522271999</v>
      </c>
      <c r="AN9" s="17">
        <v>7.6221324521434805E-2</v>
      </c>
      <c r="AO9" s="17">
        <v>0.24837764137806601</v>
      </c>
      <c r="AP9" s="17">
        <v>3.21977675501268E-2</v>
      </c>
      <c r="AQ9" s="17"/>
      <c r="AR9" s="17">
        <v>4.0855984183743803E-2</v>
      </c>
      <c r="AS9" s="17">
        <v>0.168696601196827</v>
      </c>
      <c r="AT9" s="17">
        <v>0.26758979525111198</v>
      </c>
    </row>
    <row r="10" spans="2:46" x14ac:dyDescent="0.3">
      <c r="B10" s="18" t="s">
        <v>133</v>
      </c>
      <c r="C10" s="17">
        <v>0.16243117239750701</v>
      </c>
      <c r="D10" s="17">
        <v>0.18509136221624201</v>
      </c>
      <c r="E10" s="17">
        <v>0.140741538923119</v>
      </c>
      <c r="F10" s="17"/>
      <c r="G10" s="17">
        <v>0.208458355695708</v>
      </c>
      <c r="H10" s="17">
        <v>0.21124848091121201</v>
      </c>
      <c r="I10" s="17">
        <v>0.17317725487076999</v>
      </c>
      <c r="J10" s="17">
        <v>0.13123613834147899</v>
      </c>
      <c r="K10" s="17">
        <v>0.14614507877602601</v>
      </c>
      <c r="L10" s="17">
        <v>0.119628334880794</v>
      </c>
      <c r="M10" s="17"/>
      <c r="N10" s="17">
        <v>0.19567453388252201</v>
      </c>
      <c r="O10" s="17">
        <v>0.14505216736291601</v>
      </c>
      <c r="P10" s="17">
        <v>0.18055139662582401</v>
      </c>
      <c r="Q10" s="17">
        <v>0.12667477687769299</v>
      </c>
      <c r="R10" s="17"/>
      <c r="S10" s="17">
        <v>0.19743288911960499</v>
      </c>
      <c r="T10" s="17">
        <v>0.17049817952631999</v>
      </c>
      <c r="U10" s="17">
        <v>0.15535555807290899</v>
      </c>
      <c r="V10" s="17">
        <v>0.18188677938297701</v>
      </c>
      <c r="W10" s="17">
        <v>0.16742800846508099</v>
      </c>
      <c r="X10" s="17">
        <v>0.212953404719324</v>
      </c>
      <c r="Y10" s="17">
        <v>0.17593529753748</v>
      </c>
      <c r="Z10" s="17">
        <v>0.133675237087238</v>
      </c>
      <c r="AA10" s="17">
        <v>0.14859351921500499</v>
      </c>
      <c r="AB10" s="17">
        <v>8.8674646521134701E-2</v>
      </c>
      <c r="AC10" s="17">
        <v>0.13136398612661199</v>
      </c>
      <c r="AD10" s="17">
        <v>8.6844974269268696E-2</v>
      </c>
      <c r="AE10" s="17"/>
      <c r="AF10" s="17">
        <v>0.11066428123008</v>
      </c>
      <c r="AG10" s="17">
        <v>0.16306022995514399</v>
      </c>
      <c r="AH10" s="17">
        <v>0.20105465811006901</v>
      </c>
      <c r="AI10" s="17">
        <v>0.25919377831094698</v>
      </c>
      <c r="AJ10" s="17">
        <v>0.144701211475667</v>
      </c>
      <c r="AK10" s="17"/>
      <c r="AL10" s="17">
        <v>0.12929028720166599</v>
      </c>
      <c r="AM10" s="17">
        <v>0.20890520431083601</v>
      </c>
      <c r="AN10" s="17">
        <v>0.19648688585065399</v>
      </c>
      <c r="AO10" s="17">
        <v>0.236537442704464</v>
      </c>
      <c r="AP10" s="17">
        <v>9.03807820134018E-2</v>
      </c>
      <c r="AQ10" s="17"/>
      <c r="AR10" s="17">
        <v>9.58282863765616E-2</v>
      </c>
      <c r="AS10" s="17">
        <v>0.220919642477268</v>
      </c>
      <c r="AT10" s="17">
        <v>0.25992602299709999</v>
      </c>
    </row>
    <row r="11" spans="2:46" x14ac:dyDescent="0.3">
      <c r="B11" s="18" t="s">
        <v>134</v>
      </c>
      <c r="C11" s="17">
        <v>0.27234903151579198</v>
      </c>
      <c r="D11" s="17">
        <v>0.26965426188490299</v>
      </c>
      <c r="E11" s="17">
        <v>0.27490219875268701</v>
      </c>
      <c r="F11" s="17"/>
      <c r="G11" s="17">
        <v>0.23609474224634799</v>
      </c>
      <c r="H11" s="17">
        <v>0.281131107979534</v>
      </c>
      <c r="I11" s="17">
        <v>0.25744022183893001</v>
      </c>
      <c r="J11" s="17">
        <v>0.32687122264049401</v>
      </c>
      <c r="K11" s="17">
        <v>0.30012132073032599</v>
      </c>
      <c r="L11" s="17">
        <v>0.23852161965782101</v>
      </c>
      <c r="M11" s="17"/>
      <c r="N11" s="17">
        <v>0.26200933583708003</v>
      </c>
      <c r="O11" s="17">
        <v>0.27280637382086098</v>
      </c>
      <c r="P11" s="17">
        <v>0.27038323307331802</v>
      </c>
      <c r="Q11" s="17">
        <v>0.286326442338868</v>
      </c>
      <c r="R11" s="17"/>
      <c r="S11" s="17">
        <v>0.26372856902966801</v>
      </c>
      <c r="T11" s="17">
        <v>0.26671919231587998</v>
      </c>
      <c r="U11" s="17">
        <v>0.30892051215820598</v>
      </c>
      <c r="V11" s="17">
        <v>0.25924368785132001</v>
      </c>
      <c r="W11" s="17">
        <v>0.21564602535484201</v>
      </c>
      <c r="X11" s="17">
        <v>0.235123014309331</v>
      </c>
      <c r="Y11" s="17">
        <v>0.31843557678803502</v>
      </c>
      <c r="Z11" s="17">
        <v>0.26417574422951701</v>
      </c>
      <c r="AA11" s="17">
        <v>0.32020913877893398</v>
      </c>
      <c r="AB11" s="17">
        <v>0.270708519735259</v>
      </c>
      <c r="AC11" s="17">
        <v>0.271955704035718</v>
      </c>
      <c r="AD11" s="17">
        <v>0.24087758034755199</v>
      </c>
      <c r="AE11" s="17"/>
      <c r="AF11" s="17">
        <v>0.29972230096323699</v>
      </c>
      <c r="AG11" s="17">
        <v>0.28889307180014301</v>
      </c>
      <c r="AH11" s="17">
        <v>0.25839384266188298</v>
      </c>
      <c r="AI11" s="17">
        <v>0.228986700794334</v>
      </c>
      <c r="AJ11" s="17">
        <v>0.24020300409318601</v>
      </c>
      <c r="AK11" s="17"/>
      <c r="AL11" s="17">
        <v>0.28369136476988299</v>
      </c>
      <c r="AM11" s="17">
        <v>0.25177598201051898</v>
      </c>
      <c r="AN11" s="17">
        <v>0.285798592093779</v>
      </c>
      <c r="AO11" s="17">
        <v>0.23308767535858799</v>
      </c>
      <c r="AP11" s="17">
        <v>0.33703719303278301</v>
      </c>
      <c r="AQ11" s="17"/>
      <c r="AR11" s="17">
        <v>0.31934210040892202</v>
      </c>
      <c r="AS11" s="17">
        <v>0.21903965436053499</v>
      </c>
      <c r="AT11" s="17">
        <v>0.23433227550813601</v>
      </c>
    </row>
    <row r="12" spans="2:46" x14ac:dyDescent="0.3">
      <c r="B12" s="18" t="s">
        <v>135</v>
      </c>
      <c r="C12" s="17">
        <v>8.6072690968312895E-2</v>
      </c>
      <c r="D12" s="17">
        <v>9.7531169822117694E-2</v>
      </c>
      <c r="E12" s="17">
        <v>7.3047438216640406E-2</v>
      </c>
      <c r="F12" s="17"/>
      <c r="G12" s="17">
        <v>0.129937235578819</v>
      </c>
      <c r="H12" s="17">
        <v>9.1328378415982306E-2</v>
      </c>
      <c r="I12" s="17">
        <v>8.7369662808481893E-2</v>
      </c>
      <c r="J12" s="17">
        <v>6.0001948194823997E-2</v>
      </c>
      <c r="K12" s="17">
        <v>6.8229773813258704E-2</v>
      </c>
      <c r="L12" s="17">
        <v>8.4713389697088706E-2</v>
      </c>
      <c r="M12" s="17"/>
      <c r="N12" s="17">
        <v>9.60911985088823E-2</v>
      </c>
      <c r="O12" s="17">
        <v>9.5349603527088697E-2</v>
      </c>
      <c r="P12" s="17">
        <v>7.5098110215366901E-2</v>
      </c>
      <c r="Q12" s="17">
        <v>7.4543472606215397E-2</v>
      </c>
      <c r="R12" s="17"/>
      <c r="S12" s="17">
        <v>0.10985451347451999</v>
      </c>
      <c r="T12" s="17">
        <v>0.1187014896329</v>
      </c>
      <c r="U12" s="17">
        <v>4.3727165048757198E-2</v>
      </c>
      <c r="V12" s="17">
        <v>7.7369820510754694E-2</v>
      </c>
      <c r="W12" s="17">
        <v>7.4216143685483196E-2</v>
      </c>
      <c r="X12" s="17">
        <v>0.113801853997565</v>
      </c>
      <c r="Y12" s="17">
        <v>7.5161375437462097E-2</v>
      </c>
      <c r="Z12" s="17">
        <v>9.7732912412203193E-2</v>
      </c>
      <c r="AA12" s="17">
        <v>4.3069500136601699E-2</v>
      </c>
      <c r="AB12" s="17">
        <v>9.71572463277601E-2</v>
      </c>
      <c r="AC12" s="17">
        <v>7.7412211412864806E-2</v>
      </c>
      <c r="AD12" s="17">
        <v>6.9737451836898307E-2</v>
      </c>
      <c r="AE12" s="17"/>
      <c r="AF12" s="17">
        <v>6.7790633348443305E-2</v>
      </c>
      <c r="AG12" s="17">
        <v>9.0839462805792207E-2</v>
      </c>
      <c r="AH12" s="17">
        <v>7.8287132204174104E-2</v>
      </c>
      <c r="AI12" s="17">
        <v>0.107592697953327</v>
      </c>
      <c r="AJ12" s="17">
        <v>9.8605027703346101E-2</v>
      </c>
      <c r="AK12" s="17"/>
      <c r="AL12" s="17">
        <v>7.1155420093624897E-2</v>
      </c>
      <c r="AM12" s="17">
        <v>7.5667973224599797E-2</v>
      </c>
      <c r="AN12" s="17">
        <v>0.10283542851138699</v>
      </c>
      <c r="AO12" s="17">
        <v>0.12027710127812601</v>
      </c>
      <c r="AP12" s="17">
        <v>0.107592310128824</v>
      </c>
      <c r="AQ12" s="17"/>
      <c r="AR12" s="17">
        <v>7.0625005289450302E-2</v>
      </c>
      <c r="AS12" s="17">
        <v>0.100536142013572</v>
      </c>
      <c r="AT12" s="17">
        <v>0.10440869025601</v>
      </c>
    </row>
    <row r="13" spans="2:46" x14ac:dyDescent="0.3">
      <c r="B13" s="18" t="s">
        <v>136</v>
      </c>
      <c r="C13" s="17">
        <v>0.27010438880002802</v>
      </c>
      <c r="D13" s="17">
        <v>0.27168244524975599</v>
      </c>
      <c r="E13" s="17">
        <v>0.269359476780206</v>
      </c>
      <c r="F13" s="17"/>
      <c r="G13" s="17">
        <v>0.17246196563719501</v>
      </c>
      <c r="H13" s="17">
        <v>0.17278804676169199</v>
      </c>
      <c r="I13" s="17">
        <v>0.237264503190392</v>
      </c>
      <c r="J13" s="17">
        <v>0.28652165743716401</v>
      </c>
      <c r="K13" s="17">
        <v>0.32448449062468698</v>
      </c>
      <c r="L13" s="17">
        <v>0.39113408042572201</v>
      </c>
      <c r="M13" s="17"/>
      <c r="N13" s="17">
        <v>0.26359147437741798</v>
      </c>
      <c r="O13" s="17">
        <v>0.27897275123593701</v>
      </c>
      <c r="P13" s="17">
        <v>0.25650664223347502</v>
      </c>
      <c r="Q13" s="17">
        <v>0.27857818391116501</v>
      </c>
      <c r="R13" s="17"/>
      <c r="S13" s="17">
        <v>0.200373989438247</v>
      </c>
      <c r="T13" s="17">
        <v>0.25634367112421302</v>
      </c>
      <c r="U13" s="17">
        <v>0.25901591925548201</v>
      </c>
      <c r="V13" s="17">
        <v>0.26692996542476399</v>
      </c>
      <c r="W13" s="17">
        <v>0.29372142875571</v>
      </c>
      <c r="X13" s="17">
        <v>0.209359218373974</v>
      </c>
      <c r="Y13" s="17">
        <v>0.26490813259416501</v>
      </c>
      <c r="Z13" s="17">
        <v>0.25787650061858503</v>
      </c>
      <c r="AA13" s="17">
        <v>0.27412462968151202</v>
      </c>
      <c r="AB13" s="17">
        <v>0.39854151293048301</v>
      </c>
      <c r="AC13" s="17">
        <v>0.30144828524012501</v>
      </c>
      <c r="AD13" s="17">
        <v>0.39998152654888097</v>
      </c>
      <c r="AE13" s="17"/>
      <c r="AF13" s="17">
        <v>0.37728818712325501</v>
      </c>
      <c r="AG13" s="17">
        <v>0.32790227579405101</v>
      </c>
      <c r="AH13" s="17">
        <v>0.23284477441597901</v>
      </c>
      <c r="AI13" s="17">
        <v>0.114138707884716</v>
      </c>
      <c r="AJ13" s="17">
        <v>0.38791486129406</v>
      </c>
      <c r="AK13" s="17"/>
      <c r="AL13" s="17">
        <v>0.38353858995240903</v>
      </c>
      <c r="AM13" s="17">
        <v>0.21952780421055901</v>
      </c>
      <c r="AN13" s="17">
        <v>0.29537102122630599</v>
      </c>
      <c r="AO13" s="17">
        <v>0.12807414637588899</v>
      </c>
      <c r="AP13" s="17">
        <v>0.35319001713951698</v>
      </c>
      <c r="AQ13" s="17"/>
      <c r="AR13" s="17">
        <v>0.36361054723269398</v>
      </c>
      <c r="AS13" s="17">
        <v>0.246095802106296</v>
      </c>
      <c r="AT13" s="17">
        <v>0.102605907917468</v>
      </c>
    </row>
    <row r="14" spans="2:46" x14ac:dyDescent="0.3">
      <c r="B14" s="18" t="s">
        <v>79</v>
      </c>
      <c r="C14" s="20">
        <v>9.1457917805194702E-2</v>
      </c>
      <c r="D14" s="20">
        <v>5.1767176278162901E-2</v>
      </c>
      <c r="E14" s="20">
        <v>0.130560844390532</v>
      </c>
      <c r="F14" s="20"/>
      <c r="G14" s="20">
        <v>0.16610486088641399</v>
      </c>
      <c r="H14" s="20">
        <v>8.7985115321842E-2</v>
      </c>
      <c r="I14" s="20">
        <v>0.12049350347066</v>
      </c>
      <c r="J14" s="20">
        <v>9.2559699684173893E-2</v>
      </c>
      <c r="K14" s="20">
        <v>5.8397938995012999E-2</v>
      </c>
      <c r="L14" s="20">
        <v>4.2220935330562599E-2</v>
      </c>
      <c r="M14" s="20"/>
      <c r="N14" s="20">
        <v>6.1727784989330403E-2</v>
      </c>
      <c r="O14" s="20">
        <v>0.106093986178754</v>
      </c>
      <c r="P14" s="20">
        <v>8.5735958662443906E-2</v>
      </c>
      <c r="Q14" s="20">
        <v>0.114427522824204</v>
      </c>
      <c r="R14" s="20"/>
      <c r="S14" s="20">
        <v>7.2937204287332594E-2</v>
      </c>
      <c r="T14" s="20">
        <v>0.113624456158533</v>
      </c>
      <c r="U14" s="20">
        <v>0.114024450854358</v>
      </c>
      <c r="V14" s="20">
        <v>6.8250506390370794E-2</v>
      </c>
      <c r="W14" s="20">
        <v>0.104767471044608</v>
      </c>
      <c r="X14" s="20">
        <v>9.3776801406743895E-2</v>
      </c>
      <c r="Y14" s="20">
        <v>6.2973608380943999E-2</v>
      </c>
      <c r="Z14" s="20">
        <v>0.13629030119573199</v>
      </c>
      <c r="AA14" s="20">
        <v>0.102990345387919</v>
      </c>
      <c r="AB14" s="20">
        <v>6.6390402420812303E-2</v>
      </c>
      <c r="AC14" s="20">
        <v>8.6531577891745204E-2</v>
      </c>
      <c r="AD14" s="20">
        <v>0.111359998678546</v>
      </c>
      <c r="AE14" s="20"/>
      <c r="AF14" s="20">
        <v>9.1479838975507793E-2</v>
      </c>
      <c r="AG14" s="20">
        <v>5.0230602786212102E-2</v>
      </c>
      <c r="AH14" s="20">
        <v>5.66722227736291E-2</v>
      </c>
      <c r="AI14" s="20">
        <v>2.5739857590429301E-2</v>
      </c>
      <c r="AJ14" s="20">
        <v>5.2288066312658803E-2</v>
      </c>
      <c r="AK14" s="20"/>
      <c r="AL14" s="20">
        <v>7.0284968255026503E-2</v>
      </c>
      <c r="AM14" s="20">
        <v>4.8429831020766097E-2</v>
      </c>
      <c r="AN14" s="20">
        <v>4.3286747796438402E-2</v>
      </c>
      <c r="AO14" s="20">
        <v>3.3645992904867701E-2</v>
      </c>
      <c r="AP14" s="20">
        <v>7.9601930135346402E-2</v>
      </c>
      <c r="AQ14" s="20"/>
      <c r="AR14" s="20">
        <v>0.109738076508628</v>
      </c>
      <c r="AS14" s="20">
        <v>4.4712157845502198E-2</v>
      </c>
      <c r="AT14" s="20">
        <v>3.1137308070174102E-2</v>
      </c>
    </row>
    <row r="15" spans="2:46" ht="28.8" x14ac:dyDescent="0.3">
      <c r="B15" s="18" t="s">
        <v>137</v>
      </c>
      <c r="C15" s="20">
        <v>0.28001597091067298</v>
      </c>
      <c r="D15" s="20">
        <v>0.30936494676505999</v>
      </c>
      <c r="E15" s="20">
        <v>0.25213004185993398</v>
      </c>
      <c r="F15" s="20"/>
      <c r="G15" s="20">
        <v>0.29540119565122402</v>
      </c>
      <c r="H15" s="20">
        <v>0.36676735152094903</v>
      </c>
      <c r="I15" s="20">
        <v>0.29743210869153602</v>
      </c>
      <c r="J15" s="20">
        <v>0.234045472043344</v>
      </c>
      <c r="K15" s="20">
        <v>0.24876647583671599</v>
      </c>
      <c r="L15" s="20">
        <v>0.243409974888806</v>
      </c>
      <c r="M15" s="20"/>
      <c r="N15" s="20">
        <v>0.316580206287289</v>
      </c>
      <c r="O15" s="20">
        <v>0.24677728523735901</v>
      </c>
      <c r="P15" s="20">
        <v>0.31227605581539702</v>
      </c>
      <c r="Q15" s="20">
        <v>0.246124378319548</v>
      </c>
      <c r="R15" s="20"/>
      <c r="S15" s="20">
        <v>0.35310572377023303</v>
      </c>
      <c r="T15" s="20">
        <v>0.24461119076847501</v>
      </c>
      <c r="U15" s="20">
        <v>0.27431195268319603</v>
      </c>
      <c r="V15" s="20">
        <v>0.32820601982279002</v>
      </c>
      <c r="W15" s="20">
        <v>0.31164893115935699</v>
      </c>
      <c r="X15" s="20">
        <v>0.34793911191238702</v>
      </c>
      <c r="Y15" s="20">
        <v>0.27852130679939402</v>
      </c>
      <c r="Z15" s="20">
        <v>0.24392454154396301</v>
      </c>
      <c r="AA15" s="20">
        <v>0.259606386015034</v>
      </c>
      <c r="AB15" s="20">
        <v>0.16720231858568599</v>
      </c>
      <c r="AC15" s="20">
        <v>0.26265222141954703</v>
      </c>
      <c r="AD15" s="20">
        <v>0.17804344258812299</v>
      </c>
      <c r="AE15" s="20"/>
      <c r="AF15" s="20">
        <v>0.163719039589558</v>
      </c>
      <c r="AG15" s="20">
        <v>0.24213458681380201</v>
      </c>
      <c r="AH15" s="20">
        <v>0.37380202794433498</v>
      </c>
      <c r="AI15" s="20">
        <v>0.52354203577719305</v>
      </c>
      <c r="AJ15" s="20">
        <v>0.22098904059674901</v>
      </c>
      <c r="AK15" s="20"/>
      <c r="AL15" s="20">
        <v>0.19132965692905701</v>
      </c>
      <c r="AM15" s="20">
        <v>0.40459840953355602</v>
      </c>
      <c r="AN15" s="20">
        <v>0.27270821037208898</v>
      </c>
      <c r="AO15" s="20">
        <v>0.48491508408252898</v>
      </c>
      <c r="AP15" s="20">
        <v>0.122578549563529</v>
      </c>
      <c r="AQ15" s="20"/>
      <c r="AR15" s="20">
        <v>0.13668427056030499</v>
      </c>
      <c r="AS15" s="20">
        <v>0.38961624367409498</v>
      </c>
      <c r="AT15" s="20">
        <v>0.52751581824821203</v>
      </c>
    </row>
    <row r="16" spans="2:46" ht="28.8" x14ac:dyDescent="0.3">
      <c r="B16" s="18" t="s">
        <v>138</v>
      </c>
      <c r="C16" s="21">
        <v>0.35617707976834101</v>
      </c>
      <c r="D16" s="21">
        <v>0.369213615071874</v>
      </c>
      <c r="E16" s="21">
        <v>0.342406914996846</v>
      </c>
      <c r="F16" s="21"/>
      <c r="G16" s="21">
        <v>0.30239920121601399</v>
      </c>
      <c r="H16" s="21">
        <v>0.26411642517767397</v>
      </c>
      <c r="I16" s="21">
        <v>0.32463416599887401</v>
      </c>
      <c r="J16" s="21">
        <v>0.34652360563198797</v>
      </c>
      <c r="K16" s="21">
        <v>0.39271426443794499</v>
      </c>
      <c r="L16" s="21">
        <v>0.47584747012280998</v>
      </c>
      <c r="M16" s="21"/>
      <c r="N16" s="21">
        <v>0.35968267288630001</v>
      </c>
      <c r="O16" s="21">
        <v>0.374322354763026</v>
      </c>
      <c r="P16" s="21">
        <v>0.33160475244884202</v>
      </c>
      <c r="Q16" s="21">
        <v>0.35312165651737998</v>
      </c>
      <c r="R16" s="21"/>
      <c r="S16" s="21">
        <v>0.31022850291276699</v>
      </c>
      <c r="T16" s="21">
        <v>0.37504516075711303</v>
      </c>
      <c r="U16" s="21">
        <v>0.30274308430424002</v>
      </c>
      <c r="V16" s="21">
        <v>0.34429978593551902</v>
      </c>
      <c r="W16" s="21">
        <v>0.36793757244119302</v>
      </c>
      <c r="X16" s="21">
        <v>0.32316107237153902</v>
      </c>
      <c r="Y16" s="21">
        <v>0.340069508031627</v>
      </c>
      <c r="Z16" s="21">
        <v>0.35560941303078802</v>
      </c>
      <c r="AA16" s="21">
        <v>0.31719412981811301</v>
      </c>
      <c r="AB16" s="21">
        <v>0.49569875925824303</v>
      </c>
      <c r="AC16" s="21">
        <v>0.37886049665298999</v>
      </c>
      <c r="AD16" s="21">
        <v>0.46971897838577897</v>
      </c>
      <c r="AE16" s="21"/>
      <c r="AF16" s="21">
        <v>0.445078820471698</v>
      </c>
      <c r="AG16" s="21">
        <v>0.41874173859984298</v>
      </c>
      <c r="AH16" s="21">
        <v>0.311131906620153</v>
      </c>
      <c r="AI16" s="21">
        <v>0.22173140583804299</v>
      </c>
      <c r="AJ16" s="21">
        <v>0.486519888997406</v>
      </c>
      <c r="AK16" s="21"/>
      <c r="AL16" s="21">
        <v>0.45469401004603399</v>
      </c>
      <c r="AM16" s="21">
        <v>0.29519577743515901</v>
      </c>
      <c r="AN16" s="21">
        <v>0.39820644973769298</v>
      </c>
      <c r="AO16" s="21">
        <v>0.24835124765401501</v>
      </c>
      <c r="AP16" s="21">
        <v>0.46078232726834201</v>
      </c>
      <c r="AQ16" s="21"/>
      <c r="AR16" s="21">
        <v>0.43423555252214402</v>
      </c>
      <c r="AS16" s="21">
        <v>0.34663194411986797</v>
      </c>
      <c r="AT16" s="21">
        <v>0.207014598173478</v>
      </c>
    </row>
    <row r="17" spans="2:2" x14ac:dyDescent="0.3">
      <c r="B17" s="16"/>
    </row>
    <row r="18" spans="2:2" x14ac:dyDescent="0.3">
      <c r="B18" t="s">
        <v>66</v>
      </c>
    </row>
    <row r="19" spans="2:2" x14ac:dyDescent="0.3">
      <c r="B19" t="s">
        <v>67</v>
      </c>
    </row>
    <row r="21" spans="2:2" x14ac:dyDescent="0.3">
      <c r="B21"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T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156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132</v>
      </c>
      <c r="C9" s="17">
        <v>4.3864018909309202E-2</v>
      </c>
      <c r="D9" s="17">
        <v>5.7954358031377599E-2</v>
      </c>
      <c r="E9" s="17">
        <v>3.0208159228412201E-2</v>
      </c>
      <c r="F9" s="17"/>
      <c r="G9" s="17">
        <v>2.1550849166745399E-2</v>
      </c>
      <c r="H9" s="17">
        <v>9.78057573651369E-2</v>
      </c>
      <c r="I9" s="17">
        <v>4.1143407021952703E-2</v>
      </c>
      <c r="J9" s="17">
        <v>3.6463647383017203E-2</v>
      </c>
      <c r="K9" s="17">
        <v>2.3695138583521999E-2</v>
      </c>
      <c r="L9" s="17">
        <v>3.6658674219422503E-2</v>
      </c>
      <c r="M9" s="17"/>
      <c r="N9" s="17">
        <v>8.0745644297383498E-2</v>
      </c>
      <c r="O9" s="17">
        <v>3.8209383450878903E-2</v>
      </c>
      <c r="P9" s="17">
        <v>2.3808018944487301E-2</v>
      </c>
      <c r="Q9" s="17">
        <v>2.8128930934879601E-2</v>
      </c>
      <c r="R9" s="17"/>
      <c r="S9" s="17">
        <v>8.4654354311551105E-2</v>
      </c>
      <c r="T9" s="17">
        <v>4.2304106220781498E-2</v>
      </c>
      <c r="U9" s="17">
        <v>4.1965842410807801E-2</v>
      </c>
      <c r="V9" s="17">
        <v>3.3641085358996799E-2</v>
      </c>
      <c r="W9" s="17">
        <v>3.4039940360512499E-2</v>
      </c>
      <c r="X9" s="17">
        <v>3.7921826384953998E-2</v>
      </c>
      <c r="Y9" s="17">
        <v>2.5569867782980999E-2</v>
      </c>
      <c r="Z9" s="17">
        <v>2.85357484854157E-2</v>
      </c>
      <c r="AA9" s="17">
        <v>3.51010264790418E-2</v>
      </c>
      <c r="AB9" s="17">
        <v>4.57764314045635E-2</v>
      </c>
      <c r="AC9" s="17">
        <v>4.3787772944013897E-2</v>
      </c>
      <c r="AD9" s="17">
        <v>3.20641997791353E-2</v>
      </c>
      <c r="AE9" s="17"/>
      <c r="AF9" s="17">
        <v>9.5624090579394493E-3</v>
      </c>
      <c r="AG9" s="17">
        <v>3.7194527315813498E-2</v>
      </c>
      <c r="AH9" s="17">
        <v>6.6574620627135803E-2</v>
      </c>
      <c r="AI9" s="17">
        <v>8.8376272441939796E-2</v>
      </c>
      <c r="AJ9" s="17">
        <v>3.3650328732924097E-2</v>
      </c>
      <c r="AK9" s="17"/>
      <c r="AL9" s="17">
        <v>3.7798217823452301E-2</v>
      </c>
      <c r="AM9" s="17">
        <v>5.7872289444138199E-2</v>
      </c>
      <c r="AN9" s="17">
        <v>6.1524046493669E-2</v>
      </c>
      <c r="AO9" s="17">
        <v>6.9839262363918297E-2</v>
      </c>
      <c r="AP9" s="17">
        <v>6.79703435885961E-3</v>
      </c>
      <c r="AQ9" s="17"/>
      <c r="AR9" s="17">
        <v>2.0072416376433901E-2</v>
      </c>
      <c r="AS9" s="17">
        <v>7.0029080122009896E-2</v>
      </c>
      <c r="AT9" s="17">
        <v>7.0740014724227904E-2</v>
      </c>
    </row>
    <row r="10" spans="2:46" x14ac:dyDescent="0.3">
      <c r="B10" s="18" t="s">
        <v>133</v>
      </c>
      <c r="C10" s="17">
        <v>0.121529731381574</v>
      </c>
      <c r="D10" s="17">
        <v>0.14386231164686</v>
      </c>
      <c r="E10" s="17">
        <v>0.10003962872831999</v>
      </c>
      <c r="F10" s="17"/>
      <c r="G10" s="17">
        <v>0.14241488425723201</v>
      </c>
      <c r="H10" s="17">
        <v>0.192832262620457</v>
      </c>
      <c r="I10" s="17">
        <v>0.110894592760981</v>
      </c>
      <c r="J10" s="17">
        <v>7.0784313252006195E-2</v>
      </c>
      <c r="K10" s="17">
        <v>9.8709929914222005E-2</v>
      </c>
      <c r="L10" s="17">
        <v>0.114905552410783</v>
      </c>
      <c r="M10" s="17"/>
      <c r="N10" s="17">
        <v>0.15413950910919999</v>
      </c>
      <c r="O10" s="17">
        <v>0.13294004277905</v>
      </c>
      <c r="P10" s="17">
        <v>9.6883314430307996E-2</v>
      </c>
      <c r="Q10" s="17">
        <v>9.7648429140672705E-2</v>
      </c>
      <c r="R10" s="17"/>
      <c r="S10" s="17">
        <v>0.20885250314921999</v>
      </c>
      <c r="T10" s="17">
        <v>9.9695181399985303E-2</v>
      </c>
      <c r="U10" s="17">
        <v>0.152071662836714</v>
      </c>
      <c r="V10" s="17">
        <v>0.13269336369531301</v>
      </c>
      <c r="W10" s="17">
        <v>0.10189684935310001</v>
      </c>
      <c r="X10" s="17">
        <v>9.7627954578805201E-2</v>
      </c>
      <c r="Y10" s="17">
        <v>9.6935293869189698E-2</v>
      </c>
      <c r="Z10" s="17">
        <v>0.14838543669688301</v>
      </c>
      <c r="AA10" s="17">
        <v>0.123527979966681</v>
      </c>
      <c r="AB10" s="17">
        <v>6.4018231939648396E-2</v>
      </c>
      <c r="AC10" s="17">
        <v>7.6377988988871201E-2</v>
      </c>
      <c r="AD10" s="17">
        <v>8.1070899389412296E-2</v>
      </c>
      <c r="AE10" s="17"/>
      <c r="AF10" s="17">
        <v>5.9473006817700999E-2</v>
      </c>
      <c r="AG10" s="17">
        <v>0.134715022187675</v>
      </c>
      <c r="AH10" s="17">
        <v>0.14619246893197499</v>
      </c>
      <c r="AI10" s="17">
        <v>0.2040459638988</v>
      </c>
      <c r="AJ10" s="17">
        <v>7.9453981516917099E-2</v>
      </c>
      <c r="AK10" s="17"/>
      <c r="AL10" s="17">
        <v>9.3240514793611395E-2</v>
      </c>
      <c r="AM10" s="17">
        <v>0.129377410302975</v>
      </c>
      <c r="AN10" s="17">
        <v>0.15506609465745599</v>
      </c>
      <c r="AO10" s="17">
        <v>0.22955186756439</v>
      </c>
      <c r="AP10" s="17">
        <v>5.4161659561622902E-2</v>
      </c>
      <c r="AQ10" s="17"/>
      <c r="AR10" s="17">
        <v>6.4527785403293306E-2</v>
      </c>
      <c r="AS10" s="17">
        <v>0.16208194812191701</v>
      </c>
      <c r="AT10" s="17">
        <v>0.23624280275366599</v>
      </c>
    </row>
    <row r="11" spans="2:46" x14ac:dyDescent="0.3">
      <c r="B11" s="18" t="s">
        <v>134</v>
      </c>
      <c r="C11" s="17">
        <v>0.410470507164579</v>
      </c>
      <c r="D11" s="17">
        <v>0.426522418072455</v>
      </c>
      <c r="E11" s="17">
        <v>0.39509100307873601</v>
      </c>
      <c r="F11" s="17"/>
      <c r="G11" s="17">
        <v>0.344761269443145</v>
      </c>
      <c r="H11" s="17">
        <v>0.33760240115453599</v>
      </c>
      <c r="I11" s="17">
        <v>0.42027855407680598</v>
      </c>
      <c r="J11" s="17">
        <v>0.46648141139457699</v>
      </c>
      <c r="K11" s="17">
        <v>0.44137538115410102</v>
      </c>
      <c r="L11" s="17">
        <v>0.439180902288972</v>
      </c>
      <c r="M11" s="17"/>
      <c r="N11" s="17">
        <v>0.39550688339614898</v>
      </c>
      <c r="O11" s="17">
        <v>0.42407153722616597</v>
      </c>
      <c r="P11" s="17">
        <v>0.43856017631577399</v>
      </c>
      <c r="Q11" s="17">
        <v>0.39103746264995798</v>
      </c>
      <c r="R11" s="17"/>
      <c r="S11" s="17">
        <v>0.35392957714185302</v>
      </c>
      <c r="T11" s="17">
        <v>0.40130647577608503</v>
      </c>
      <c r="U11" s="17">
        <v>0.35438815080885799</v>
      </c>
      <c r="V11" s="17">
        <v>0.45956485377448902</v>
      </c>
      <c r="W11" s="17">
        <v>0.43389063082736001</v>
      </c>
      <c r="X11" s="17">
        <v>0.45305550247743698</v>
      </c>
      <c r="Y11" s="17">
        <v>0.45799100919171298</v>
      </c>
      <c r="Z11" s="17">
        <v>0.43155483049718502</v>
      </c>
      <c r="AA11" s="17">
        <v>0.38521163826286298</v>
      </c>
      <c r="AB11" s="17">
        <v>0.45112229342197402</v>
      </c>
      <c r="AC11" s="17">
        <v>0.44298986724772199</v>
      </c>
      <c r="AD11" s="17">
        <v>0.294946084730839</v>
      </c>
      <c r="AE11" s="17"/>
      <c r="AF11" s="17">
        <v>0.44317435992039</v>
      </c>
      <c r="AG11" s="17">
        <v>0.38227340449147501</v>
      </c>
      <c r="AH11" s="17">
        <v>0.43645543681041399</v>
      </c>
      <c r="AI11" s="17">
        <v>0.449548295032969</v>
      </c>
      <c r="AJ11" s="17">
        <v>0.47751029882976098</v>
      </c>
      <c r="AK11" s="17"/>
      <c r="AL11" s="17">
        <v>0.45437599490803599</v>
      </c>
      <c r="AM11" s="17">
        <v>0.41855775724697197</v>
      </c>
      <c r="AN11" s="17">
        <v>0.40739430634568502</v>
      </c>
      <c r="AO11" s="17">
        <v>0.45893787005386599</v>
      </c>
      <c r="AP11" s="17">
        <v>0.46409920512062303</v>
      </c>
      <c r="AQ11" s="17"/>
      <c r="AR11" s="17">
        <v>0.41195072708531</v>
      </c>
      <c r="AS11" s="17">
        <v>0.39468348332248998</v>
      </c>
      <c r="AT11" s="17">
        <v>0.46487145756998299</v>
      </c>
    </row>
    <row r="12" spans="2:46" x14ac:dyDescent="0.3">
      <c r="B12" s="18" t="s">
        <v>135</v>
      </c>
      <c r="C12" s="17">
        <v>9.3877969035949901E-2</v>
      </c>
      <c r="D12" s="17">
        <v>0.102232589670715</v>
      </c>
      <c r="E12" s="17">
        <v>8.4986657356012907E-2</v>
      </c>
      <c r="F12" s="17"/>
      <c r="G12" s="17">
        <v>0.11863903415162</v>
      </c>
      <c r="H12" s="17">
        <v>9.7511088751771197E-2</v>
      </c>
      <c r="I12" s="17">
        <v>8.2831123889240105E-2</v>
      </c>
      <c r="J12" s="17">
        <v>9.0371709812738205E-2</v>
      </c>
      <c r="K12" s="17">
        <v>9.0766729547192199E-2</v>
      </c>
      <c r="L12" s="17">
        <v>8.8380153937710607E-2</v>
      </c>
      <c r="M12" s="17"/>
      <c r="N12" s="17">
        <v>0.11583326584443</v>
      </c>
      <c r="O12" s="17">
        <v>8.3266075543408105E-2</v>
      </c>
      <c r="P12" s="17">
        <v>9.0741277382243801E-2</v>
      </c>
      <c r="Q12" s="17">
        <v>8.1071084170692101E-2</v>
      </c>
      <c r="R12" s="17"/>
      <c r="S12" s="17">
        <v>0.11360897514047601</v>
      </c>
      <c r="T12" s="17">
        <v>0.108058185898841</v>
      </c>
      <c r="U12" s="17">
        <v>9.87001968176313E-2</v>
      </c>
      <c r="V12" s="17">
        <v>7.1522458077755993E-2</v>
      </c>
      <c r="W12" s="17">
        <v>6.9674695048538904E-2</v>
      </c>
      <c r="X12" s="17">
        <v>8.71416699172083E-2</v>
      </c>
      <c r="Y12" s="17">
        <v>0.106840875252893</v>
      </c>
      <c r="Z12" s="17">
        <v>7.5533919351078005E-2</v>
      </c>
      <c r="AA12" s="17">
        <v>9.1871135260803899E-2</v>
      </c>
      <c r="AB12" s="17">
        <v>8.6109171371260701E-2</v>
      </c>
      <c r="AC12" s="17">
        <v>8.1063375289050596E-2</v>
      </c>
      <c r="AD12" s="17">
        <v>0.113250937250632</v>
      </c>
      <c r="AE12" s="17"/>
      <c r="AF12" s="17">
        <v>8.8996814618805306E-2</v>
      </c>
      <c r="AG12" s="17">
        <v>0.11139989759509999</v>
      </c>
      <c r="AH12" s="17">
        <v>9.4711543642088503E-2</v>
      </c>
      <c r="AI12" s="17">
        <v>0.103937910565171</v>
      </c>
      <c r="AJ12" s="17">
        <v>5.6835852946346202E-2</v>
      </c>
      <c r="AK12" s="17"/>
      <c r="AL12" s="17">
        <v>7.6273208487745797E-2</v>
      </c>
      <c r="AM12" s="17">
        <v>0.108663814192017</v>
      </c>
      <c r="AN12" s="17">
        <v>0.10522049710839</v>
      </c>
      <c r="AO12" s="17">
        <v>9.7020733459112302E-2</v>
      </c>
      <c r="AP12" s="17">
        <v>9.5343142499918099E-2</v>
      </c>
      <c r="AQ12" s="17"/>
      <c r="AR12" s="17">
        <v>8.5528763994831697E-2</v>
      </c>
      <c r="AS12" s="17">
        <v>0.119217575432482</v>
      </c>
      <c r="AT12" s="17">
        <v>9.1393933203185604E-2</v>
      </c>
    </row>
    <row r="13" spans="2:46" x14ac:dyDescent="0.3">
      <c r="B13" s="18" t="s">
        <v>136</v>
      </c>
      <c r="C13" s="17">
        <v>0.13714490066803101</v>
      </c>
      <c r="D13" s="17">
        <v>0.15413509219479299</v>
      </c>
      <c r="E13" s="17">
        <v>0.12092784312164501</v>
      </c>
      <c r="F13" s="17"/>
      <c r="G13" s="17">
        <v>0.10490323560516</v>
      </c>
      <c r="H13" s="17">
        <v>9.7967534210643303E-2</v>
      </c>
      <c r="I13" s="17">
        <v>0.112360279691342</v>
      </c>
      <c r="J13" s="17">
        <v>0.135956835259642</v>
      </c>
      <c r="K13" s="17">
        <v>0.18340615137975699</v>
      </c>
      <c r="L13" s="17">
        <v>0.18054630633840399</v>
      </c>
      <c r="M13" s="17"/>
      <c r="N13" s="17">
        <v>0.11243681535946</v>
      </c>
      <c r="O13" s="17">
        <v>0.125462349882805</v>
      </c>
      <c r="P13" s="17">
        <v>0.14345812332636099</v>
      </c>
      <c r="Q13" s="17">
        <v>0.171990361470272</v>
      </c>
      <c r="R13" s="17"/>
      <c r="S13" s="17">
        <v>0.107428367766636</v>
      </c>
      <c r="T13" s="17">
        <v>0.13592164575921201</v>
      </c>
      <c r="U13" s="17">
        <v>0.13059706445486399</v>
      </c>
      <c r="V13" s="17">
        <v>0.12912117888991501</v>
      </c>
      <c r="W13" s="17">
        <v>0.129617025406491</v>
      </c>
      <c r="X13" s="17">
        <v>0.12437591517909</v>
      </c>
      <c r="Y13" s="17">
        <v>9.9125852231505898E-2</v>
      </c>
      <c r="Z13" s="17">
        <v>0.129416908377884</v>
      </c>
      <c r="AA13" s="17">
        <v>0.161831462989144</v>
      </c>
      <c r="AB13" s="17">
        <v>0.19303817436287901</v>
      </c>
      <c r="AC13" s="17">
        <v>0.16500983501695601</v>
      </c>
      <c r="AD13" s="17">
        <v>0.18598491203996301</v>
      </c>
      <c r="AE13" s="17"/>
      <c r="AF13" s="17">
        <v>0.19989164855910399</v>
      </c>
      <c r="AG13" s="17">
        <v>0.171799573141273</v>
      </c>
      <c r="AH13" s="17">
        <v>0.145079789994391</v>
      </c>
      <c r="AI13" s="17">
        <v>4.4976783063397599E-2</v>
      </c>
      <c r="AJ13" s="17">
        <v>0.17648574500348499</v>
      </c>
      <c r="AK13" s="17"/>
      <c r="AL13" s="17">
        <v>0.15768089016594899</v>
      </c>
      <c r="AM13" s="17">
        <v>0.13902412469617001</v>
      </c>
      <c r="AN13" s="17">
        <v>0.160133918067944</v>
      </c>
      <c r="AO13" s="17">
        <v>3.8332116612718202E-2</v>
      </c>
      <c r="AP13" s="17">
        <v>0.191021135848158</v>
      </c>
      <c r="AQ13" s="17"/>
      <c r="AR13" s="17">
        <v>0.194494130047313</v>
      </c>
      <c r="AS13" s="17">
        <v>0.117648218464404</v>
      </c>
      <c r="AT13" s="17">
        <v>3.4447238219875102E-2</v>
      </c>
    </row>
    <row r="14" spans="2:46" x14ac:dyDescent="0.3">
      <c r="B14" s="18" t="s">
        <v>79</v>
      </c>
      <c r="C14" s="20">
        <v>0.193112872840557</v>
      </c>
      <c r="D14" s="20">
        <v>0.115293230383799</v>
      </c>
      <c r="E14" s="20">
        <v>0.26874670848687399</v>
      </c>
      <c r="F14" s="20"/>
      <c r="G14" s="20">
        <v>0.26773072737609699</v>
      </c>
      <c r="H14" s="20">
        <v>0.17628095589745499</v>
      </c>
      <c r="I14" s="20">
        <v>0.23249204255967801</v>
      </c>
      <c r="J14" s="20">
        <v>0.19994208289802001</v>
      </c>
      <c r="K14" s="20">
        <v>0.16204666942120499</v>
      </c>
      <c r="L14" s="20">
        <v>0.14032841080470701</v>
      </c>
      <c r="M14" s="20"/>
      <c r="N14" s="20">
        <v>0.14133788199337699</v>
      </c>
      <c r="O14" s="20">
        <v>0.19605061111769201</v>
      </c>
      <c r="P14" s="20">
        <v>0.20654908960082599</v>
      </c>
      <c r="Q14" s="20">
        <v>0.23012373163352601</v>
      </c>
      <c r="R14" s="20"/>
      <c r="S14" s="20">
        <v>0.13152622249026499</v>
      </c>
      <c r="T14" s="20">
        <v>0.212714404945095</v>
      </c>
      <c r="U14" s="20">
        <v>0.222277082671124</v>
      </c>
      <c r="V14" s="20">
        <v>0.17345706020352999</v>
      </c>
      <c r="W14" s="20">
        <v>0.23088085900399699</v>
      </c>
      <c r="X14" s="20">
        <v>0.19987713146250599</v>
      </c>
      <c r="Y14" s="20">
        <v>0.21353710167171699</v>
      </c>
      <c r="Z14" s="20">
        <v>0.18657315659155499</v>
      </c>
      <c r="AA14" s="20">
        <v>0.20245675704146601</v>
      </c>
      <c r="AB14" s="20">
        <v>0.15993569749967501</v>
      </c>
      <c r="AC14" s="20">
        <v>0.190771160513385</v>
      </c>
      <c r="AD14" s="20">
        <v>0.29268296681001899</v>
      </c>
      <c r="AE14" s="20"/>
      <c r="AF14" s="20">
        <v>0.198901761026061</v>
      </c>
      <c r="AG14" s="20">
        <v>0.16261757526866299</v>
      </c>
      <c r="AH14" s="20">
        <v>0.11098613999399499</v>
      </c>
      <c r="AI14" s="20">
        <v>0.109114774997723</v>
      </c>
      <c r="AJ14" s="20">
        <v>0.17606379297056601</v>
      </c>
      <c r="AK14" s="20"/>
      <c r="AL14" s="20">
        <v>0.180631173821206</v>
      </c>
      <c r="AM14" s="20">
        <v>0.146504604117728</v>
      </c>
      <c r="AN14" s="20">
        <v>0.11066113732685599</v>
      </c>
      <c r="AO14" s="20">
        <v>0.10631814994599501</v>
      </c>
      <c r="AP14" s="20">
        <v>0.18857782261081801</v>
      </c>
      <c r="AQ14" s="20"/>
      <c r="AR14" s="20">
        <v>0.22342617709281801</v>
      </c>
      <c r="AS14" s="20">
        <v>0.136339694536696</v>
      </c>
      <c r="AT14" s="20">
        <v>0.102304553529062</v>
      </c>
    </row>
    <row r="15" spans="2:46" ht="28.8" x14ac:dyDescent="0.3">
      <c r="B15" s="18" t="s">
        <v>137</v>
      </c>
      <c r="C15" s="20">
        <v>0.16539375029088299</v>
      </c>
      <c r="D15" s="20">
        <v>0.201816669678237</v>
      </c>
      <c r="E15" s="20">
        <v>0.130247787956732</v>
      </c>
      <c r="F15" s="20"/>
      <c r="G15" s="20">
        <v>0.16396573342397799</v>
      </c>
      <c r="H15" s="20">
        <v>0.29063801998559402</v>
      </c>
      <c r="I15" s="20">
        <v>0.152037999782933</v>
      </c>
      <c r="J15" s="20">
        <v>0.107247960635023</v>
      </c>
      <c r="K15" s="20">
        <v>0.122405068497744</v>
      </c>
      <c r="L15" s="20">
        <v>0.15156422663020599</v>
      </c>
      <c r="M15" s="20"/>
      <c r="N15" s="20">
        <v>0.234885153406584</v>
      </c>
      <c r="O15" s="20">
        <v>0.17114942622992901</v>
      </c>
      <c r="P15" s="20">
        <v>0.120691333374795</v>
      </c>
      <c r="Q15" s="20">
        <v>0.12577736007555201</v>
      </c>
      <c r="R15" s="20"/>
      <c r="S15" s="20">
        <v>0.29350685746077099</v>
      </c>
      <c r="T15" s="20">
        <v>0.141999287620767</v>
      </c>
      <c r="U15" s="20">
        <v>0.194037505247522</v>
      </c>
      <c r="V15" s="20">
        <v>0.16633444905431</v>
      </c>
      <c r="W15" s="20">
        <v>0.13593678971361201</v>
      </c>
      <c r="X15" s="20">
        <v>0.135549780963759</v>
      </c>
      <c r="Y15" s="20">
        <v>0.122505161652171</v>
      </c>
      <c r="Z15" s="20">
        <v>0.17692118518229899</v>
      </c>
      <c r="AA15" s="20">
        <v>0.158629006445723</v>
      </c>
      <c r="AB15" s="20">
        <v>0.10979466334421201</v>
      </c>
      <c r="AC15" s="20">
        <v>0.120165761932885</v>
      </c>
      <c r="AD15" s="20">
        <v>0.113135099168548</v>
      </c>
      <c r="AE15" s="20"/>
      <c r="AF15" s="20">
        <v>6.9035415875640396E-2</v>
      </c>
      <c r="AG15" s="20">
        <v>0.171909549503489</v>
      </c>
      <c r="AH15" s="20">
        <v>0.21276708955911</v>
      </c>
      <c r="AI15" s="20">
        <v>0.29242223634073899</v>
      </c>
      <c r="AJ15" s="20">
        <v>0.11310431024984099</v>
      </c>
      <c r="AK15" s="20"/>
      <c r="AL15" s="20">
        <v>0.131038732617064</v>
      </c>
      <c r="AM15" s="20">
        <v>0.187249699747114</v>
      </c>
      <c r="AN15" s="20">
        <v>0.21659014115112499</v>
      </c>
      <c r="AO15" s="20">
        <v>0.29939112992830802</v>
      </c>
      <c r="AP15" s="20">
        <v>6.0958693920482497E-2</v>
      </c>
      <c r="AQ15" s="20"/>
      <c r="AR15" s="20">
        <v>8.4600201779727199E-2</v>
      </c>
      <c r="AS15" s="20">
        <v>0.23211102824392699</v>
      </c>
      <c r="AT15" s="20">
        <v>0.30698281747789402</v>
      </c>
    </row>
    <row r="16" spans="2:46" ht="28.8" x14ac:dyDescent="0.3">
      <c r="B16" s="18" t="s">
        <v>138</v>
      </c>
      <c r="C16" s="21">
        <v>0.231022869703981</v>
      </c>
      <c r="D16" s="21">
        <v>0.25636768186550801</v>
      </c>
      <c r="E16" s="21">
        <v>0.205914500477658</v>
      </c>
      <c r="F16" s="21"/>
      <c r="G16" s="21">
        <v>0.22354226975677999</v>
      </c>
      <c r="H16" s="21">
        <v>0.195478622962415</v>
      </c>
      <c r="I16" s="21">
        <v>0.19519140358058201</v>
      </c>
      <c r="J16" s="21">
        <v>0.22632854507238001</v>
      </c>
      <c r="K16" s="21">
        <v>0.27417288092695002</v>
      </c>
      <c r="L16" s="21">
        <v>0.268926460276115</v>
      </c>
      <c r="M16" s="21"/>
      <c r="N16" s="21">
        <v>0.22827008120389</v>
      </c>
      <c r="O16" s="21">
        <v>0.208728425426213</v>
      </c>
      <c r="P16" s="21">
        <v>0.23419940070860501</v>
      </c>
      <c r="Q16" s="21">
        <v>0.253061445640964</v>
      </c>
      <c r="R16" s="21"/>
      <c r="S16" s="21">
        <v>0.221037342907111</v>
      </c>
      <c r="T16" s="21">
        <v>0.24397983165805301</v>
      </c>
      <c r="U16" s="21">
        <v>0.229297261272496</v>
      </c>
      <c r="V16" s="21">
        <v>0.20064363696767101</v>
      </c>
      <c r="W16" s="21">
        <v>0.19929172045502999</v>
      </c>
      <c r="X16" s="21">
        <v>0.21151758509629801</v>
      </c>
      <c r="Y16" s="21">
        <v>0.20596672748439901</v>
      </c>
      <c r="Z16" s="21">
        <v>0.204950827728962</v>
      </c>
      <c r="AA16" s="21">
        <v>0.25370259824994801</v>
      </c>
      <c r="AB16" s="21">
        <v>0.27914734573413902</v>
      </c>
      <c r="AC16" s="21">
        <v>0.24607321030600701</v>
      </c>
      <c r="AD16" s="21">
        <v>0.29923584929059399</v>
      </c>
      <c r="AE16" s="21"/>
      <c r="AF16" s="21">
        <v>0.28888846317790901</v>
      </c>
      <c r="AG16" s="21">
        <v>0.28319947073637303</v>
      </c>
      <c r="AH16" s="21">
        <v>0.23979133363648</v>
      </c>
      <c r="AI16" s="21">
        <v>0.14891469362856899</v>
      </c>
      <c r="AJ16" s="21">
        <v>0.23332159794983101</v>
      </c>
      <c r="AK16" s="21"/>
      <c r="AL16" s="21">
        <v>0.23395409865369399</v>
      </c>
      <c r="AM16" s="21">
        <v>0.24768793888818699</v>
      </c>
      <c r="AN16" s="21">
        <v>0.26535441517633401</v>
      </c>
      <c r="AO16" s="21">
        <v>0.13535285007183001</v>
      </c>
      <c r="AP16" s="21">
        <v>0.28636427834807598</v>
      </c>
      <c r="AQ16" s="21"/>
      <c r="AR16" s="21">
        <v>0.28002289404214498</v>
      </c>
      <c r="AS16" s="21">
        <v>0.236865793896886</v>
      </c>
      <c r="AT16" s="21">
        <v>0.125841171423061</v>
      </c>
    </row>
    <row r="17" spans="2:2" x14ac:dyDescent="0.3">
      <c r="B17" s="16"/>
    </row>
    <row r="18" spans="2:2" x14ac:dyDescent="0.3">
      <c r="B18" t="s">
        <v>66</v>
      </c>
    </row>
    <row r="19" spans="2:2" x14ac:dyDescent="0.3">
      <c r="B19" t="s">
        <v>67</v>
      </c>
    </row>
    <row r="21" spans="2:2" x14ac:dyDescent="0.3">
      <c r="B21"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T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157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132</v>
      </c>
      <c r="C9" s="17">
        <v>3.7744801291564399E-2</v>
      </c>
      <c r="D9" s="17">
        <v>5.0614706771988698E-2</v>
      </c>
      <c r="E9" s="17">
        <v>2.5264880055942698E-2</v>
      </c>
      <c r="F9" s="17"/>
      <c r="G9" s="17">
        <v>4.4264208103642899E-2</v>
      </c>
      <c r="H9" s="17">
        <v>7.8323079506820895E-2</v>
      </c>
      <c r="I9" s="17">
        <v>3.6337366812654502E-2</v>
      </c>
      <c r="J9" s="17">
        <v>1.32703004779308E-2</v>
      </c>
      <c r="K9" s="17">
        <v>2.4141043069750401E-2</v>
      </c>
      <c r="L9" s="17">
        <v>3.0596515309878999E-2</v>
      </c>
      <c r="M9" s="17"/>
      <c r="N9" s="17">
        <v>5.2550307839927902E-2</v>
      </c>
      <c r="O9" s="17">
        <v>4.0937651661307202E-2</v>
      </c>
      <c r="P9" s="17">
        <v>2.6259381093228E-2</v>
      </c>
      <c r="Q9" s="17">
        <v>2.90162854149012E-2</v>
      </c>
      <c r="R9" s="17"/>
      <c r="S9" s="17">
        <v>9.4012328971399994E-2</v>
      </c>
      <c r="T9" s="17">
        <v>1.7364314224919498E-2</v>
      </c>
      <c r="U9" s="17">
        <v>2.6198178262190099E-2</v>
      </c>
      <c r="V9" s="17">
        <v>3.6946849510384398E-2</v>
      </c>
      <c r="W9" s="17">
        <v>1.3627467355046901E-2</v>
      </c>
      <c r="X9" s="17">
        <v>3.4613213913643602E-2</v>
      </c>
      <c r="Y9" s="17">
        <v>3.5779019266188497E-2</v>
      </c>
      <c r="Z9" s="17">
        <v>4.8003164276502003E-2</v>
      </c>
      <c r="AA9" s="17">
        <v>3.7377275873056802E-2</v>
      </c>
      <c r="AB9" s="17">
        <v>1.7684542595682501E-2</v>
      </c>
      <c r="AC9" s="17">
        <v>3.6055572370326201E-2</v>
      </c>
      <c r="AD9" s="17">
        <v>1.7784070474414101E-2</v>
      </c>
      <c r="AE9" s="17"/>
      <c r="AF9" s="17">
        <v>1.0536714755171799E-2</v>
      </c>
      <c r="AG9" s="17">
        <v>4.2187794410039801E-2</v>
      </c>
      <c r="AH9" s="17">
        <v>2.0252427912116601E-2</v>
      </c>
      <c r="AI9" s="17">
        <v>7.1153652264939998E-2</v>
      </c>
      <c r="AJ9" s="17">
        <v>4.3430144214050503E-2</v>
      </c>
      <c r="AK9" s="17"/>
      <c r="AL9" s="17">
        <v>2.15712448527535E-2</v>
      </c>
      <c r="AM9" s="17">
        <v>2.1272861521090501E-2</v>
      </c>
      <c r="AN9" s="17">
        <v>6.0527110161445102E-2</v>
      </c>
      <c r="AO9" s="17">
        <v>9.2678157900044106E-2</v>
      </c>
      <c r="AP9" s="17">
        <v>4.8610852101873799E-3</v>
      </c>
      <c r="AQ9" s="17"/>
      <c r="AR9" s="17">
        <v>1.6795313440362801E-2</v>
      </c>
      <c r="AS9" s="17">
        <v>4.8997207363261998E-2</v>
      </c>
      <c r="AT9" s="17">
        <v>8.3275437439982197E-2</v>
      </c>
    </row>
    <row r="10" spans="2:46" x14ac:dyDescent="0.3">
      <c r="B10" s="18" t="s">
        <v>133</v>
      </c>
      <c r="C10" s="17">
        <v>0.13222497096097799</v>
      </c>
      <c r="D10" s="17">
        <v>0.16221256154692701</v>
      </c>
      <c r="E10" s="17">
        <v>0.103277045937364</v>
      </c>
      <c r="F10" s="17"/>
      <c r="G10" s="17">
        <v>0.131042349464389</v>
      </c>
      <c r="H10" s="17">
        <v>0.21848728874951401</v>
      </c>
      <c r="I10" s="17">
        <v>0.14574335890238399</v>
      </c>
      <c r="J10" s="17">
        <v>0.111166796795395</v>
      </c>
      <c r="K10" s="17">
        <v>8.6860452305309796E-2</v>
      </c>
      <c r="L10" s="17">
        <v>9.9467264837794805E-2</v>
      </c>
      <c r="M10" s="17"/>
      <c r="N10" s="17">
        <v>0.20974810889064399</v>
      </c>
      <c r="O10" s="17">
        <v>0.117283170189417</v>
      </c>
      <c r="P10" s="17">
        <v>0.109182967659783</v>
      </c>
      <c r="Q10" s="17">
        <v>8.6008902960232794E-2</v>
      </c>
      <c r="R10" s="17"/>
      <c r="S10" s="17">
        <v>0.206114501077162</v>
      </c>
      <c r="T10" s="17">
        <v>0.10631079917688201</v>
      </c>
      <c r="U10" s="17">
        <v>0.134985557041955</v>
      </c>
      <c r="V10" s="17">
        <v>0.140710047176314</v>
      </c>
      <c r="W10" s="17">
        <v>0.16688977755898499</v>
      </c>
      <c r="X10" s="17">
        <v>0.14001078810999701</v>
      </c>
      <c r="Y10" s="17">
        <v>9.5326244993812898E-2</v>
      </c>
      <c r="Z10" s="17">
        <v>0.17322778726353999</v>
      </c>
      <c r="AA10" s="17">
        <v>0.118620564273313</v>
      </c>
      <c r="AB10" s="17">
        <v>0.10245693718348201</v>
      </c>
      <c r="AC10" s="17">
        <v>7.3676043614824896E-2</v>
      </c>
      <c r="AD10" s="17">
        <v>4.2559005614922901E-2</v>
      </c>
      <c r="AE10" s="17"/>
      <c r="AF10" s="17">
        <v>2.0102392340087399E-2</v>
      </c>
      <c r="AG10" s="17">
        <v>0.145255950212761</v>
      </c>
      <c r="AH10" s="17">
        <v>0.129845428653346</v>
      </c>
      <c r="AI10" s="17">
        <v>0.216757972296373</v>
      </c>
      <c r="AJ10" s="17">
        <v>0.16572206045582999</v>
      </c>
      <c r="AK10" s="17"/>
      <c r="AL10" s="17">
        <v>0.146905299100486</v>
      </c>
      <c r="AM10" s="17">
        <v>0.123245856679078</v>
      </c>
      <c r="AN10" s="17">
        <v>0.16469293179220201</v>
      </c>
      <c r="AO10" s="17">
        <v>0.23949268860949799</v>
      </c>
      <c r="AP10" s="17">
        <v>4.9271117068788298E-2</v>
      </c>
      <c r="AQ10" s="17"/>
      <c r="AR10" s="17">
        <v>7.1357162346625105E-2</v>
      </c>
      <c r="AS10" s="17">
        <v>0.15613387176972701</v>
      </c>
      <c r="AT10" s="17">
        <v>0.26438818335202902</v>
      </c>
    </row>
    <row r="11" spans="2:46" x14ac:dyDescent="0.3">
      <c r="B11" s="18" t="s">
        <v>134</v>
      </c>
      <c r="C11" s="17">
        <v>0.41468216522595702</v>
      </c>
      <c r="D11" s="17">
        <v>0.42165421971806</v>
      </c>
      <c r="E11" s="17">
        <v>0.40819861272044</v>
      </c>
      <c r="F11" s="17"/>
      <c r="G11" s="17">
        <v>0.32281321317662598</v>
      </c>
      <c r="H11" s="17">
        <v>0.34927894917151803</v>
      </c>
      <c r="I11" s="17">
        <v>0.41260396556735501</v>
      </c>
      <c r="J11" s="17">
        <v>0.43111412203222399</v>
      </c>
      <c r="K11" s="17">
        <v>0.48401453975375602</v>
      </c>
      <c r="L11" s="17">
        <v>0.47077685079987203</v>
      </c>
      <c r="M11" s="17"/>
      <c r="N11" s="17">
        <v>0.39429955969799801</v>
      </c>
      <c r="O11" s="17">
        <v>0.44671745802849899</v>
      </c>
      <c r="P11" s="17">
        <v>0.42125419048444002</v>
      </c>
      <c r="Q11" s="17">
        <v>0.39902720772212202</v>
      </c>
      <c r="R11" s="17"/>
      <c r="S11" s="17">
        <v>0.33139480796458298</v>
      </c>
      <c r="T11" s="17">
        <v>0.41104382569049203</v>
      </c>
      <c r="U11" s="17">
        <v>0.436517721394521</v>
      </c>
      <c r="V11" s="17">
        <v>0.44692507837143203</v>
      </c>
      <c r="W11" s="17">
        <v>0.39217362444026699</v>
      </c>
      <c r="X11" s="17">
        <v>0.44234465273362</v>
      </c>
      <c r="Y11" s="17">
        <v>0.43037819849965298</v>
      </c>
      <c r="Z11" s="17">
        <v>0.39746055048151602</v>
      </c>
      <c r="AA11" s="17">
        <v>0.41479017113693301</v>
      </c>
      <c r="AB11" s="17">
        <v>0.493940537681126</v>
      </c>
      <c r="AC11" s="17">
        <v>0.46248286114493897</v>
      </c>
      <c r="AD11" s="17">
        <v>0.29637849339156702</v>
      </c>
      <c r="AE11" s="17"/>
      <c r="AF11" s="17">
        <v>0.45177911736410198</v>
      </c>
      <c r="AG11" s="17">
        <v>0.41917475213437699</v>
      </c>
      <c r="AH11" s="17">
        <v>0.41061464474518999</v>
      </c>
      <c r="AI11" s="17">
        <v>0.461269798617089</v>
      </c>
      <c r="AJ11" s="17">
        <v>0.42774610147947201</v>
      </c>
      <c r="AK11" s="17"/>
      <c r="AL11" s="17">
        <v>0.43724798728452402</v>
      </c>
      <c r="AM11" s="17">
        <v>0.42726904367575702</v>
      </c>
      <c r="AN11" s="17">
        <v>0.42575614666657502</v>
      </c>
      <c r="AO11" s="17">
        <v>0.44029474484432701</v>
      </c>
      <c r="AP11" s="17">
        <v>0.46776367873428598</v>
      </c>
      <c r="AQ11" s="17"/>
      <c r="AR11" s="17">
        <v>0.42904741900704102</v>
      </c>
      <c r="AS11" s="17">
        <v>0.407228602197231</v>
      </c>
      <c r="AT11" s="17">
        <v>0.448794735179396</v>
      </c>
    </row>
    <row r="12" spans="2:46" x14ac:dyDescent="0.3">
      <c r="B12" s="18" t="s">
        <v>135</v>
      </c>
      <c r="C12" s="17">
        <v>9.5059720531303599E-2</v>
      </c>
      <c r="D12" s="17">
        <v>0.11130230084367999</v>
      </c>
      <c r="E12" s="17">
        <v>7.8454532363027699E-2</v>
      </c>
      <c r="F12" s="17"/>
      <c r="G12" s="17">
        <v>0.11469079347622201</v>
      </c>
      <c r="H12" s="17">
        <v>0.101753885521735</v>
      </c>
      <c r="I12" s="17">
        <v>6.4598974507279902E-2</v>
      </c>
      <c r="J12" s="17">
        <v>8.7096781669775206E-2</v>
      </c>
      <c r="K12" s="17">
        <v>9.9577329723708405E-2</v>
      </c>
      <c r="L12" s="17">
        <v>0.10481169891954099</v>
      </c>
      <c r="M12" s="17"/>
      <c r="N12" s="17">
        <v>9.9533218510817006E-2</v>
      </c>
      <c r="O12" s="17">
        <v>8.7172574075632406E-2</v>
      </c>
      <c r="P12" s="17">
        <v>9.0709448686204605E-2</v>
      </c>
      <c r="Q12" s="17">
        <v>0.10338216894438</v>
      </c>
      <c r="R12" s="17"/>
      <c r="S12" s="17">
        <v>9.1740441426860497E-2</v>
      </c>
      <c r="T12" s="17">
        <v>0.112416074563569</v>
      </c>
      <c r="U12" s="17">
        <v>6.7362924674146105E-2</v>
      </c>
      <c r="V12" s="17">
        <v>9.9181649533594901E-2</v>
      </c>
      <c r="W12" s="17">
        <v>4.5496183590040297E-2</v>
      </c>
      <c r="X12" s="17">
        <v>9.7847734587925894E-2</v>
      </c>
      <c r="Y12" s="17">
        <v>0.129741568670035</v>
      </c>
      <c r="Z12" s="17">
        <v>6.4478683552547697E-2</v>
      </c>
      <c r="AA12" s="17">
        <v>7.5861602890053698E-2</v>
      </c>
      <c r="AB12" s="17">
        <v>0.103812721164532</v>
      </c>
      <c r="AC12" s="17">
        <v>0.101689966686317</v>
      </c>
      <c r="AD12" s="17">
        <v>0.18596138184922401</v>
      </c>
      <c r="AE12" s="17"/>
      <c r="AF12" s="17">
        <v>0.113145026086048</v>
      </c>
      <c r="AG12" s="17">
        <v>9.7270423605988796E-2</v>
      </c>
      <c r="AH12" s="17">
        <v>0.15373584989577199</v>
      </c>
      <c r="AI12" s="17">
        <v>8.4726290853584699E-2</v>
      </c>
      <c r="AJ12" s="17">
        <v>8.2481614775032297E-2</v>
      </c>
      <c r="AK12" s="17"/>
      <c r="AL12" s="17">
        <v>9.7967052762356205E-2</v>
      </c>
      <c r="AM12" s="17">
        <v>0.12592925691345899</v>
      </c>
      <c r="AN12" s="17">
        <v>0.102395158010364</v>
      </c>
      <c r="AO12" s="17">
        <v>7.1442320650418403E-2</v>
      </c>
      <c r="AP12" s="17">
        <v>0.11271394635205099</v>
      </c>
      <c r="AQ12" s="17"/>
      <c r="AR12" s="17">
        <v>8.7911235184229303E-2</v>
      </c>
      <c r="AS12" s="17">
        <v>0.136050897931491</v>
      </c>
      <c r="AT12" s="17">
        <v>5.9884608265738298E-2</v>
      </c>
    </row>
    <row r="13" spans="2:46" x14ac:dyDescent="0.3">
      <c r="B13" s="18" t="s">
        <v>136</v>
      </c>
      <c r="C13" s="17">
        <v>0.13096407701516599</v>
      </c>
      <c r="D13" s="17">
        <v>0.14428681947570701</v>
      </c>
      <c r="E13" s="17">
        <v>0.118316871214958</v>
      </c>
      <c r="F13" s="17"/>
      <c r="G13" s="17">
        <v>0.11597933954355499</v>
      </c>
      <c r="H13" s="17">
        <v>8.3129290898612804E-2</v>
      </c>
      <c r="I13" s="17">
        <v>0.102070635024912</v>
      </c>
      <c r="J13" s="17">
        <v>0.17799430361009</v>
      </c>
      <c r="K13" s="17">
        <v>0.14596880618636199</v>
      </c>
      <c r="L13" s="17">
        <v>0.15507750461570299</v>
      </c>
      <c r="M13" s="17"/>
      <c r="N13" s="17">
        <v>0.10046691807925801</v>
      </c>
      <c r="O13" s="17">
        <v>0.116710020949728</v>
      </c>
      <c r="P13" s="17">
        <v>0.157081126206809</v>
      </c>
      <c r="Q13" s="17">
        <v>0.152985119185791</v>
      </c>
      <c r="R13" s="17"/>
      <c r="S13" s="17">
        <v>0.128153897278352</v>
      </c>
      <c r="T13" s="17">
        <v>0.13978085994650399</v>
      </c>
      <c r="U13" s="17">
        <v>0.154793549634794</v>
      </c>
      <c r="V13" s="17">
        <v>0.129755265315561</v>
      </c>
      <c r="W13" s="17">
        <v>0.15037620881400801</v>
      </c>
      <c r="X13" s="17">
        <v>8.9924897603382195E-2</v>
      </c>
      <c r="Y13" s="17">
        <v>9.6608632124351501E-2</v>
      </c>
      <c r="Z13" s="17">
        <v>0.14175097845234</v>
      </c>
      <c r="AA13" s="17">
        <v>0.14187760503743799</v>
      </c>
      <c r="AB13" s="17">
        <v>0.13308544250400001</v>
      </c>
      <c r="AC13" s="17">
        <v>0.13490875334812599</v>
      </c>
      <c r="AD13" s="17">
        <v>0.14828829225692999</v>
      </c>
      <c r="AE13" s="17"/>
      <c r="AF13" s="17">
        <v>0.19927096323365601</v>
      </c>
      <c r="AG13" s="17">
        <v>0.144852638359944</v>
      </c>
      <c r="AH13" s="17">
        <v>0.17030334621172999</v>
      </c>
      <c r="AI13" s="17">
        <v>5.2442739763965997E-2</v>
      </c>
      <c r="AJ13" s="17">
        <v>0.12874407200430699</v>
      </c>
      <c r="AK13" s="17"/>
      <c r="AL13" s="17">
        <v>0.13940155285689301</v>
      </c>
      <c r="AM13" s="17">
        <v>0.155628800640318</v>
      </c>
      <c r="AN13" s="17">
        <v>0.14617261429613199</v>
      </c>
      <c r="AO13" s="17">
        <v>4.8492091022520799E-2</v>
      </c>
      <c r="AP13" s="17">
        <v>0.17429214403610599</v>
      </c>
      <c r="AQ13" s="17"/>
      <c r="AR13" s="17">
        <v>0.182995313841537</v>
      </c>
      <c r="AS13" s="17">
        <v>0.11502967966843999</v>
      </c>
      <c r="AT13" s="17">
        <v>4.4455028199083903E-2</v>
      </c>
    </row>
    <row r="14" spans="2:46" x14ac:dyDescent="0.3">
      <c r="B14" s="18" t="s">
        <v>79</v>
      </c>
      <c r="C14" s="20">
        <v>0.18932426497503099</v>
      </c>
      <c r="D14" s="20">
        <v>0.10992939164363701</v>
      </c>
      <c r="E14" s="20">
        <v>0.266488057708268</v>
      </c>
      <c r="F14" s="20"/>
      <c r="G14" s="20">
        <v>0.27121009623556502</v>
      </c>
      <c r="H14" s="20">
        <v>0.16902750615179901</v>
      </c>
      <c r="I14" s="20">
        <v>0.23864569918541401</v>
      </c>
      <c r="J14" s="20">
        <v>0.17935769541458599</v>
      </c>
      <c r="K14" s="20">
        <v>0.159437828961113</v>
      </c>
      <c r="L14" s="20">
        <v>0.139270165517211</v>
      </c>
      <c r="M14" s="20"/>
      <c r="N14" s="20">
        <v>0.143401886981355</v>
      </c>
      <c r="O14" s="20">
        <v>0.19117912509541601</v>
      </c>
      <c r="P14" s="20">
        <v>0.195512885869536</v>
      </c>
      <c r="Q14" s="20">
        <v>0.22958031577257301</v>
      </c>
      <c r="R14" s="20"/>
      <c r="S14" s="20">
        <v>0.148584023281643</v>
      </c>
      <c r="T14" s="20">
        <v>0.21308412639763399</v>
      </c>
      <c r="U14" s="20">
        <v>0.18014206899239399</v>
      </c>
      <c r="V14" s="20">
        <v>0.146481110092713</v>
      </c>
      <c r="W14" s="20">
        <v>0.23143673824165301</v>
      </c>
      <c r="X14" s="20">
        <v>0.195258713051431</v>
      </c>
      <c r="Y14" s="20">
        <v>0.212166336445959</v>
      </c>
      <c r="Z14" s="20">
        <v>0.175078835973555</v>
      </c>
      <c r="AA14" s="20">
        <v>0.21147278078920601</v>
      </c>
      <c r="AB14" s="20">
        <v>0.14901981887117599</v>
      </c>
      <c r="AC14" s="20">
        <v>0.19118680283546799</v>
      </c>
      <c r="AD14" s="20">
        <v>0.30902875641294097</v>
      </c>
      <c r="AE14" s="20"/>
      <c r="AF14" s="20">
        <v>0.20516578622093501</v>
      </c>
      <c r="AG14" s="20">
        <v>0.15125844127688901</v>
      </c>
      <c r="AH14" s="20">
        <v>0.115248302581845</v>
      </c>
      <c r="AI14" s="20">
        <v>0.11364954620404701</v>
      </c>
      <c r="AJ14" s="20">
        <v>0.151876007071307</v>
      </c>
      <c r="AK14" s="20"/>
      <c r="AL14" s="20">
        <v>0.15690686314298699</v>
      </c>
      <c r="AM14" s="20">
        <v>0.146654180570297</v>
      </c>
      <c r="AN14" s="20">
        <v>0.100456039073281</v>
      </c>
      <c r="AO14" s="20">
        <v>0.107599996973191</v>
      </c>
      <c r="AP14" s="20">
        <v>0.19109802859858099</v>
      </c>
      <c r="AQ14" s="20"/>
      <c r="AR14" s="20">
        <v>0.211893556180204</v>
      </c>
      <c r="AS14" s="20">
        <v>0.136559741069849</v>
      </c>
      <c r="AT14" s="20">
        <v>9.92020075637709E-2</v>
      </c>
    </row>
    <row r="15" spans="2:46" ht="28.8" x14ac:dyDescent="0.3">
      <c r="B15" s="18" t="s">
        <v>137</v>
      </c>
      <c r="C15" s="20">
        <v>0.16996977225254201</v>
      </c>
      <c r="D15" s="20">
        <v>0.21282726831891599</v>
      </c>
      <c r="E15" s="20">
        <v>0.12854192599330699</v>
      </c>
      <c r="F15" s="20"/>
      <c r="G15" s="20">
        <v>0.17530655756803101</v>
      </c>
      <c r="H15" s="20">
        <v>0.296810368256335</v>
      </c>
      <c r="I15" s="20">
        <v>0.182080725715039</v>
      </c>
      <c r="J15" s="20">
        <v>0.124437097273326</v>
      </c>
      <c r="K15" s="20">
        <v>0.11100149537506</v>
      </c>
      <c r="L15" s="20">
        <v>0.130063780147674</v>
      </c>
      <c r="M15" s="20"/>
      <c r="N15" s="20">
        <v>0.26229841673057203</v>
      </c>
      <c r="O15" s="20">
        <v>0.158220821850724</v>
      </c>
      <c r="P15" s="20">
        <v>0.135442348753011</v>
      </c>
      <c r="Q15" s="20">
        <v>0.11502518837513399</v>
      </c>
      <c r="R15" s="20"/>
      <c r="S15" s="20">
        <v>0.300126830048562</v>
      </c>
      <c r="T15" s="20">
        <v>0.123675113401802</v>
      </c>
      <c r="U15" s="20">
        <v>0.16118373530414501</v>
      </c>
      <c r="V15" s="20">
        <v>0.17765689668669901</v>
      </c>
      <c r="W15" s="20">
        <v>0.18051724491403201</v>
      </c>
      <c r="X15" s="20">
        <v>0.17462400202364101</v>
      </c>
      <c r="Y15" s="20">
        <v>0.13110526426000099</v>
      </c>
      <c r="Z15" s="20">
        <v>0.22123095154004199</v>
      </c>
      <c r="AA15" s="20">
        <v>0.155997840146369</v>
      </c>
      <c r="AB15" s="20">
        <v>0.12014147977916501</v>
      </c>
      <c r="AC15" s="20">
        <v>0.10973161598515099</v>
      </c>
      <c r="AD15" s="20">
        <v>6.0343076089336999E-2</v>
      </c>
      <c r="AE15" s="20"/>
      <c r="AF15" s="20">
        <v>3.0639107095259199E-2</v>
      </c>
      <c r="AG15" s="20">
        <v>0.187443744622801</v>
      </c>
      <c r="AH15" s="20">
        <v>0.15009785656546301</v>
      </c>
      <c r="AI15" s="20">
        <v>0.28791162456131297</v>
      </c>
      <c r="AJ15" s="20">
        <v>0.20915220466988099</v>
      </c>
      <c r="AK15" s="20"/>
      <c r="AL15" s="20">
        <v>0.16847654395323999</v>
      </c>
      <c r="AM15" s="20">
        <v>0.14451871820016801</v>
      </c>
      <c r="AN15" s="20">
        <v>0.225220041953647</v>
      </c>
      <c r="AO15" s="20">
        <v>0.33217084650954198</v>
      </c>
      <c r="AP15" s="20">
        <v>5.4132202278975701E-2</v>
      </c>
      <c r="AQ15" s="20"/>
      <c r="AR15" s="20">
        <v>8.8152475786987997E-2</v>
      </c>
      <c r="AS15" s="20">
        <v>0.205131079132989</v>
      </c>
      <c r="AT15" s="20">
        <v>0.34766362079201102</v>
      </c>
    </row>
    <row r="16" spans="2:46" ht="28.8" x14ac:dyDescent="0.3">
      <c r="B16" s="18" t="s">
        <v>138</v>
      </c>
      <c r="C16" s="21">
        <v>0.22602379754647001</v>
      </c>
      <c r="D16" s="21">
        <v>0.25558912031938702</v>
      </c>
      <c r="E16" s="21">
        <v>0.196771403577986</v>
      </c>
      <c r="F16" s="21"/>
      <c r="G16" s="21">
        <v>0.23067013301977701</v>
      </c>
      <c r="H16" s="21">
        <v>0.18488317642034799</v>
      </c>
      <c r="I16" s="21">
        <v>0.16666960953219201</v>
      </c>
      <c r="J16" s="21">
        <v>0.26509108527986502</v>
      </c>
      <c r="K16" s="21">
        <v>0.24554613591007099</v>
      </c>
      <c r="L16" s="21">
        <v>0.25988920353524397</v>
      </c>
      <c r="M16" s="21"/>
      <c r="N16" s="21">
        <v>0.20000013659007501</v>
      </c>
      <c r="O16" s="21">
        <v>0.20388259502536099</v>
      </c>
      <c r="P16" s="21">
        <v>0.24779057489301301</v>
      </c>
      <c r="Q16" s="21">
        <v>0.25636728813017101</v>
      </c>
      <c r="R16" s="21"/>
      <c r="S16" s="21">
        <v>0.21989433870521199</v>
      </c>
      <c r="T16" s="21">
        <v>0.25219693451007302</v>
      </c>
      <c r="U16" s="21">
        <v>0.22215647430894001</v>
      </c>
      <c r="V16" s="21">
        <v>0.22893691484915599</v>
      </c>
      <c r="W16" s="21">
        <v>0.195872392404048</v>
      </c>
      <c r="X16" s="21">
        <v>0.18777263219130799</v>
      </c>
      <c r="Y16" s="21">
        <v>0.226350200794386</v>
      </c>
      <c r="Z16" s="21">
        <v>0.20622966200488799</v>
      </c>
      <c r="AA16" s="21">
        <v>0.21773920792749199</v>
      </c>
      <c r="AB16" s="21">
        <v>0.236898163668533</v>
      </c>
      <c r="AC16" s="21">
        <v>0.23659872003444199</v>
      </c>
      <c r="AD16" s="21">
        <v>0.33424967410615403</v>
      </c>
      <c r="AE16" s="21"/>
      <c r="AF16" s="21">
        <v>0.31241598931970399</v>
      </c>
      <c r="AG16" s="21">
        <v>0.242123061965933</v>
      </c>
      <c r="AH16" s="21">
        <v>0.32403919610750198</v>
      </c>
      <c r="AI16" s="21">
        <v>0.13716903061755101</v>
      </c>
      <c r="AJ16" s="21">
        <v>0.21122568677934001</v>
      </c>
      <c r="AK16" s="21"/>
      <c r="AL16" s="21">
        <v>0.23736860561924999</v>
      </c>
      <c r="AM16" s="21">
        <v>0.281558057553777</v>
      </c>
      <c r="AN16" s="21">
        <v>0.24856777230649599</v>
      </c>
      <c r="AO16" s="21">
        <v>0.119934411672939</v>
      </c>
      <c r="AP16" s="21">
        <v>0.287006090388156</v>
      </c>
      <c r="AQ16" s="21"/>
      <c r="AR16" s="21">
        <v>0.270906549025767</v>
      </c>
      <c r="AS16" s="21">
        <v>0.25108057759993102</v>
      </c>
      <c r="AT16" s="21">
        <v>0.104339636464822</v>
      </c>
    </row>
    <row r="17" spans="2:2" x14ac:dyDescent="0.3">
      <c r="B17" s="16"/>
    </row>
    <row r="18" spans="2:2" x14ac:dyDescent="0.3">
      <c r="B18" t="s">
        <v>66</v>
      </c>
    </row>
    <row r="19" spans="2:2" x14ac:dyDescent="0.3">
      <c r="B19" t="s">
        <v>67</v>
      </c>
    </row>
    <row r="21" spans="2:2" x14ac:dyDescent="0.3">
      <c r="B21"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T4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189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158</v>
      </c>
      <c r="C9" s="17">
        <v>0.31787256316687101</v>
      </c>
      <c r="D9" s="17">
        <v>0.29696706770633102</v>
      </c>
      <c r="E9" s="17">
        <v>0.33926627386048103</v>
      </c>
      <c r="F9" s="17"/>
      <c r="G9" s="17">
        <v>0.26860668693282302</v>
      </c>
      <c r="H9" s="17">
        <v>0.33613277599722002</v>
      </c>
      <c r="I9" s="17">
        <v>0.27325721697647498</v>
      </c>
      <c r="J9" s="17">
        <v>0.29331213240148601</v>
      </c>
      <c r="K9" s="17">
        <v>0.36727653748863598</v>
      </c>
      <c r="L9" s="17">
        <v>0.35896534917199802</v>
      </c>
      <c r="M9" s="17"/>
      <c r="N9" s="17">
        <v>0.31862025722133502</v>
      </c>
      <c r="O9" s="17">
        <v>0.32647241585061498</v>
      </c>
      <c r="P9" s="17">
        <v>0.310184247194288</v>
      </c>
      <c r="Q9" s="17">
        <v>0.31443397391960298</v>
      </c>
      <c r="R9" s="17"/>
      <c r="S9" s="17">
        <v>0.28151472852575399</v>
      </c>
      <c r="T9" s="17">
        <v>0.34883240971743901</v>
      </c>
      <c r="U9" s="17">
        <v>0.33567900308280502</v>
      </c>
      <c r="V9" s="17">
        <v>0.34291565831482501</v>
      </c>
      <c r="W9" s="17">
        <v>0.28910570150903597</v>
      </c>
      <c r="X9" s="17">
        <v>0.29095262195076799</v>
      </c>
      <c r="Y9" s="17">
        <v>0.36729112742680298</v>
      </c>
      <c r="Z9" s="17">
        <v>0.33655093985701301</v>
      </c>
      <c r="AA9" s="17">
        <v>0.31638730305003299</v>
      </c>
      <c r="AB9" s="17">
        <v>0.29259262982377299</v>
      </c>
      <c r="AC9" s="17">
        <v>0.313378445831974</v>
      </c>
      <c r="AD9" s="17">
        <v>0.31134327731260503</v>
      </c>
      <c r="AE9" s="17"/>
      <c r="AF9" s="17">
        <v>0.26659865422833501</v>
      </c>
      <c r="AG9" s="17">
        <v>0.36803265053074602</v>
      </c>
      <c r="AH9" s="17">
        <v>0.25325121749857898</v>
      </c>
      <c r="AI9" s="17">
        <v>0.31724126220804899</v>
      </c>
      <c r="AJ9" s="17">
        <v>0.31405868046142899</v>
      </c>
      <c r="AK9" s="17"/>
      <c r="AL9" s="17">
        <v>0.342858616133425</v>
      </c>
      <c r="AM9" s="17">
        <v>0.290611656048756</v>
      </c>
      <c r="AN9" s="17">
        <v>0.36182796624033298</v>
      </c>
      <c r="AO9" s="17">
        <v>0.30736096576757999</v>
      </c>
      <c r="AP9" s="17">
        <v>0.28777926854549801</v>
      </c>
      <c r="AQ9" s="17"/>
      <c r="AR9" s="17">
        <v>0.34426183284858097</v>
      </c>
      <c r="AS9" s="17">
        <v>0.31906005613951499</v>
      </c>
      <c r="AT9" s="17">
        <v>0.284387646019022</v>
      </c>
    </row>
    <row r="10" spans="2:46" x14ac:dyDescent="0.3">
      <c r="B10" s="18" t="s">
        <v>159</v>
      </c>
      <c r="C10" s="17">
        <v>0.28451601187703501</v>
      </c>
      <c r="D10" s="17">
        <v>0.26438395992989899</v>
      </c>
      <c r="E10" s="17">
        <v>0.30416534968198999</v>
      </c>
      <c r="F10" s="17"/>
      <c r="G10" s="17">
        <v>0.196489842285339</v>
      </c>
      <c r="H10" s="17">
        <v>0.29487703693842998</v>
      </c>
      <c r="I10" s="17">
        <v>0.27304606123459502</v>
      </c>
      <c r="J10" s="17">
        <v>0.25487676797664199</v>
      </c>
      <c r="K10" s="17">
        <v>0.34093131077629701</v>
      </c>
      <c r="L10" s="17">
        <v>0.33023951539070101</v>
      </c>
      <c r="M10" s="17"/>
      <c r="N10" s="17">
        <v>0.27285448116369199</v>
      </c>
      <c r="O10" s="17">
        <v>0.32949705011441099</v>
      </c>
      <c r="P10" s="17">
        <v>0.281347823684928</v>
      </c>
      <c r="Q10" s="17">
        <v>0.25043978876025702</v>
      </c>
      <c r="R10" s="17"/>
      <c r="S10" s="17">
        <v>0.26189892204753001</v>
      </c>
      <c r="T10" s="17">
        <v>0.339632806615837</v>
      </c>
      <c r="U10" s="17">
        <v>0.32189976791726999</v>
      </c>
      <c r="V10" s="17">
        <v>0.28849039257508302</v>
      </c>
      <c r="W10" s="17">
        <v>0.252011202354196</v>
      </c>
      <c r="X10" s="17">
        <v>0.249577361756052</v>
      </c>
      <c r="Y10" s="17">
        <v>0.32165872446062399</v>
      </c>
      <c r="Z10" s="17">
        <v>0.18902042876140099</v>
      </c>
      <c r="AA10" s="17">
        <v>0.25034195319587799</v>
      </c>
      <c r="AB10" s="17">
        <v>0.30465595691091601</v>
      </c>
      <c r="AC10" s="17">
        <v>0.28504885197234597</v>
      </c>
      <c r="AD10" s="17">
        <v>0.31243416927664203</v>
      </c>
      <c r="AE10" s="17"/>
      <c r="AF10" s="17">
        <v>0.21270554387278301</v>
      </c>
      <c r="AG10" s="17">
        <v>0.25647244852861201</v>
      </c>
      <c r="AH10" s="17">
        <v>0.31222972613333899</v>
      </c>
      <c r="AI10" s="17">
        <v>0.34936492997450602</v>
      </c>
      <c r="AJ10" s="17">
        <v>0.35743204400975598</v>
      </c>
      <c r="AK10" s="17"/>
      <c r="AL10" s="17">
        <v>0.336383548141797</v>
      </c>
      <c r="AM10" s="17">
        <v>0.29803601957419801</v>
      </c>
      <c r="AN10" s="17">
        <v>0.22696212384261999</v>
      </c>
      <c r="AO10" s="17">
        <v>0.35587400888112702</v>
      </c>
      <c r="AP10" s="17">
        <v>0.27234146797252101</v>
      </c>
      <c r="AQ10" s="17"/>
      <c r="AR10" s="17">
        <v>0.24596139499422401</v>
      </c>
      <c r="AS10" s="17">
        <v>0.331487836648447</v>
      </c>
      <c r="AT10" s="17">
        <v>0.34410678902930403</v>
      </c>
    </row>
    <row r="11" spans="2:46" x14ac:dyDescent="0.3">
      <c r="B11" s="18" t="s">
        <v>160</v>
      </c>
      <c r="C11" s="17">
        <v>0.27217094262977398</v>
      </c>
      <c r="D11" s="17">
        <v>0.26065834821835299</v>
      </c>
      <c r="E11" s="17">
        <v>0.28235563261990299</v>
      </c>
      <c r="F11" s="17"/>
      <c r="G11" s="17">
        <v>0.33248829879839797</v>
      </c>
      <c r="H11" s="17">
        <v>0.32102318147252301</v>
      </c>
      <c r="I11" s="17">
        <v>0.27463689313066197</v>
      </c>
      <c r="J11" s="17">
        <v>0.241575144362144</v>
      </c>
      <c r="K11" s="17">
        <v>0.23402210938383999</v>
      </c>
      <c r="L11" s="17">
        <v>0.240782195485928</v>
      </c>
      <c r="M11" s="17"/>
      <c r="N11" s="17">
        <v>0.30088533756437302</v>
      </c>
      <c r="O11" s="17">
        <v>0.26832922874934001</v>
      </c>
      <c r="P11" s="17">
        <v>0.21894143451319001</v>
      </c>
      <c r="Q11" s="17">
        <v>0.29098304172134198</v>
      </c>
      <c r="R11" s="17"/>
      <c r="S11" s="17">
        <v>0.27151194106865001</v>
      </c>
      <c r="T11" s="17">
        <v>0.25528296650749099</v>
      </c>
      <c r="U11" s="17">
        <v>0.27486664482147599</v>
      </c>
      <c r="V11" s="17">
        <v>0.26265603141578198</v>
      </c>
      <c r="W11" s="17">
        <v>0.29937120814666801</v>
      </c>
      <c r="X11" s="17">
        <v>0.288628061781529</v>
      </c>
      <c r="Y11" s="17">
        <v>0.32689100346780497</v>
      </c>
      <c r="Z11" s="17">
        <v>0.29051540510829599</v>
      </c>
      <c r="AA11" s="17">
        <v>0.23859169503997599</v>
      </c>
      <c r="AB11" s="17">
        <v>0.218448323013753</v>
      </c>
      <c r="AC11" s="17">
        <v>0.26928391549493003</v>
      </c>
      <c r="AD11" s="17">
        <v>0.37593183097184402</v>
      </c>
      <c r="AE11" s="17"/>
      <c r="AF11" s="17">
        <v>0.29966047504906901</v>
      </c>
      <c r="AG11" s="17">
        <v>0.33251285983182</v>
      </c>
      <c r="AH11" s="17">
        <v>0.16180973677347399</v>
      </c>
      <c r="AI11" s="17">
        <v>0.21700967310650801</v>
      </c>
      <c r="AJ11" s="17">
        <v>0.31246279628085399</v>
      </c>
      <c r="AK11" s="17"/>
      <c r="AL11" s="17">
        <v>0.31626860039167398</v>
      </c>
      <c r="AM11" s="17">
        <v>0.191438172505075</v>
      </c>
      <c r="AN11" s="17">
        <v>0.33582184585579999</v>
      </c>
      <c r="AO11" s="17">
        <v>0.236135171838047</v>
      </c>
      <c r="AP11" s="17">
        <v>0.37704872173463699</v>
      </c>
      <c r="AQ11" s="17"/>
      <c r="AR11" s="17">
        <v>0.29570560833644599</v>
      </c>
      <c r="AS11" s="17">
        <v>0.262900902328567</v>
      </c>
      <c r="AT11" s="17">
        <v>0.24367797464077401</v>
      </c>
    </row>
    <row r="12" spans="2:46" x14ac:dyDescent="0.3">
      <c r="B12" s="18" t="s">
        <v>161</v>
      </c>
      <c r="C12" s="17">
        <v>0.23713672461131599</v>
      </c>
      <c r="D12" s="17">
        <v>0.25534016453199698</v>
      </c>
      <c r="E12" s="17">
        <v>0.220028450373977</v>
      </c>
      <c r="F12" s="17"/>
      <c r="G12" s="17">
        <v>0.19682823514709299</v>
      </c>
      <c r="H12" s="17">
        <v>0.18705902103390301</v>
      </c>
      <c r="I12" s="17">
        <v>0.23215076668808399</v>
      </c>
      <c r="J12" s="17">
        <v>0.22578933789484401</v>
      </c>
      <c r="K12" s="17">
        <v>0.27441390290746398</v>
      </c>
      <c r="L12" s="17">
        <v>0.292929704507078</v>
      </c>
      <c r="M12" s="17"/>
      <c r="N12" s="17">
        <v>0.24770862058830001</v>
      </c>
      <c r="O12" s="17">
        <v>0.23542287448980001</v>
      </c>
      <c r="P12" s="17">
        <v>0.25890674833640998</v>
      </c>
      <c r="Q12" s="17">
        <v>0.20504399889019201</v>
      </c>
      <c r="R12" s="17"/>
      <c r="S12" s="17">
        <v>0.185330154654821</v>
      </c>
      <c r="T12" s="17">
        <v>0.25121808911404803</v>
      </c>
      <c r="U12" s="17">
        <v>0.26535637076251001</v>
      </c>
      <c r="V12" s="17">
        <v>0.21364604059167799</v>
      </c>
      <c r="W12" s="17">
        <v>0.29668325051584299</v>
      </c>
      <c r="X12" s="17">
        <v>0.284378628131639</v>
      </c>
      <c r="Y12" s="17">
        <v>0.275345112680912</v>
      </c>
      <c r="Z12" s="17">
        <v>0.12929269625517401</v>
      </c>
      <c r="AA12" s="17">
        <v>0.204034602181111</v>
      </c>
      <c r="AB12" s="17">
        <v>0.246200925441799</v>
      </c>
      <c r="AC12" s="17">
        <v>0.248041504367081</v>
      </c>
      <c r="AD12" s="17">
        <v>0.24952637047505</v>
      </c>
      <c r="AE12" s="17"/>
      <c r="AF12" s="17">
        <v>0.12849305192871699</v>
      </c>
      <c r="AG12" s="17">
        <v>0.218498679974298</v>
      </c>
      <c r="AH12" s="17">
        <v>0.278808549601539</v>
      </c>
      <c r="AI12" s="17">
        <v>0.37540893233867301</v>
      </c>
      <c r="AJ12" s="17">
        <v>0.19337603620325</v>
      </c>
      <c r="AK12" s="17"/>
      <c r="AL12" s="17">
        <v>0.18028255734454501</v>
      </c>
      <c r="AM12" s="17">
        <v>0.29005429193793397</v>
      </c>
      <c r="AN12" s="17">
        <v>0.210322268257464</v>
      </c>
      <c r="AO12" s="17">
        <v>0.32383192522123699</v>
      </c>
      <c r="AP12" s="17">
        <v>0.14198557601288</v>
      </c>
      <c r="AQ12" s="17"/>
      <c r="AR12" s="17">
        <v>0.17370472134855799</v>
      </c>
      <c r="AS12" s="17">
        <v>0.28632955170024699</v>
      </c>
      <c r="AT12" s="17">
        <v>0.36270245274143798</v>
      </c>
    </row>
    <row r="13" spans="2:46" x14ac:dyDescent="0.3">
      <c r="B13" s="18" t="s">
        <v>162</v>
      </c>
      <c r="C13" s="17">
        <v>0.19975912396168399</v>
      </c>
      <c r="D13" s="17">
        <v>0.22556977752297799</v>
      </c>
      <c r="E13" s="17">
        <v>0.17410250402913599</v>
      </c>
      <c r="F13" s="17"/>
      <c r="G13" s="17">
        <v>0.23926242595373101</v>
      </c>
      <c r="H13" s="17">
        <v>0.221525667009839</v>
      </c>
      <c r="I13" s="17">
        <v>0.171228416924814</v>
      </c>
      <c r="J13" s="17">
        <v>0.17002502034268099</v>
      </c>
      <c r="K13" s="17">
        <v>0.19207088124055099</v>
      </c>
      <c r="L13" s="17">
        <v>0.20834930727932299</v>
      </c>
      <c r="M13" s="17"/>
      <c r="N13" s="17">
        <v>0.217737286623193</v>
      </c>
      <c r="O13" s="17">
        <v>0.17517359706180599</v>
      </c>
      <c r="P13" s="17">
        <v>0.181055456547833</v>
      </c>
      <c r="Q13" s="17">
        <v>0.221271643174621</v>
      </c>
      <c r="R13" s="17"/>
      <c r="S13" s="17">
        <v>0.22237620066156999</v>
      </c>
      <c r="T13" s="17">
        <v>0.16938240608180999</v>
      </c>
      <c r="U13" s="17">
        <v>0.20458429049558899</v>
      </c>
      <c r="V13" s="17">
        <v>0.23523182516104499</v>
      </c>
      <c r="W13" s="17">
        <v>0.19632463509784501</v>
      </c>
      <c r="X13" s="17">
        <v>0.22580070226840801</v>
      </c>
      <c r="Y13" s="17">
        <v>0.182148949357955</v>
      </c>
      <c r="Z13" s="17">
        <v>0.22052670053444101</v>
      </c>
      <c r="AA13" s="17">
        <v>0.18138642253941001</v>
      </c>
      <c r="AB13" s="17">
        <v>0.17879862836049701</v>
      </c>
      <c r="AC13" s="17">
        <v>0.198588566448094</v>
      </c>
      <c r="AD13" s="17">
        <v>0.18757142450427</v>
      </c>
      <c r="AE13" s="17"/>
      <c r="AF13" s="17">
        <v>0.21685810342346001</v>
      </c>
      <c r="AG13" s="17">
        <v>0.19022013345134201</v>
      </c>
      <c r="AH13" s="17">
        <v>0.29293600264903802</v>
      </c>
      <c r="AI13" s="17">
        <v>0.19977412585780599</v>
      </c>
      <c r="AJ13" s="17">
        <v>0.152161489685398</v>
      </c>
      <c r="AK13" s="17"/>
      <c r="AL13" s="17">
        <v>0.14662488165577101</v>
      </c>
      <c r="AM13" s="17">
        <v>0.24141161668257</v>
      </c>
      <c r="AN13" s="17">
        <v>0.19812699534516701</v>
      </c>
      <c r="AO13" s="17">
        <v>0.199426895001037</v>
      </c>
      <c r="AP13" s="17">
        <v>0.247398511918825</v>
      </c>
      <c r="AQ13" s="17"/>
      <c r="AR13" s="17">
        <v>0.19230890437169701</v>
      </c>
      <c r="AS13" s="17">
        <v>0.22425873575171301</v>
      </c>
      <c r="AT13" s="17">
        <v>0.20440859401250799</v>
      </c>
    </row>
    <row r="14" spans="2:46" x14ac:dyDescent="0.3">
      <c r="B14" s="18" t="s">
        <v>163</v>
      </c>
      <c r="C14" s="17">
        <v>0.19523785589204301</v>
      </c>
      <c r="D14" s="17">
        <v>0.18636184773643899</v>
      </c>
      <c r="E14" s="17">
        <v>0.204499457227798</v>
      </c>
      <c r="F14" s="17"/>
      <c r="G14" s="17">
        <v>0.11479226531226</v>
      </c>
      <c r="H14" s="17">
        <v>0.130541112987275</v>
      </c>
      <c r="I14" s="17">
        <v>0.139127593365136</v>
      </c>
      <c r="J14" s="17">
        <v>0.216296894277375</v>
      </c>
      <c r="K14" s="17">
        <v>0.246604820526996</v>
      </c>
      <c r="L14" s="17">
        <v>0.29551619562537201</v>
      </c>
      <c r="M14" s="17"/>
      <c r="N14" s="17">
        <v>0.206159746452028</v>
      </c>
      <c r="O14" s="17">
        <v>0.22673487377491</v>
      </c>
      <c r="P14" s="17">
        <v>0.159352191054739</v>
      </c>
      <c r="Q14" s="17">
        <v>0.18296388204422201</v>
      </c>
      <c r="R14" s="17"/>
      <c r="S14" s="17">
        <v>0.17227324043195499</v>
      </c>
      <c r="T14" s="17">
        <v>0.232509030374384</v>
      </c>
      <c r="U14" s="17">
        <v>0.19192585585577501</v>
      </c>
      <c r="V14" s="17">
        <v>0.175188122770911</v>
      </c>
      <c r="W14" s="17">
        <v>0.19326026831370499</v>
      </c>
      <c r="X14" s="17">
        <v>0.122471313410768</v>
      </c>
      <c r="Y14" s="17">
        <v>0.166894065986603</v>
      </c>
      <c r="Z14" s="17">
        <v>0.20580622742015101</v>
      </c>
      <c r="AA14" s="17">
        <v>0.167113477961467</v>
      </c>
      <c r="AB14" s="17">
        <v>0.26068902604855998</v>
      </c>
      <c r="AC14" s="17">
        <v>0.24159321295938099</v>
      </c>
      <c r="AD14" s="17">
        <v>0.32466965074501503</v>
      </c>
      <c r="AE14" s="17"/>
      <c r="AF14" s="17">
        <v>0.181377094179135</v>
      </c>
      <c r="AG14" s="17">
        <v>0.195190016240509</v>
      </c>
      <c r="AH14" s="17">
        <v>0.18374105903000201</v>
      </c>
      <c r="AI14" s="17">
        <v>0.21200696433219399</v>
      </c>
      <c r="AJ14" s="17">
        <v>0.26263125114914598</v>
      </c>
      <c r="AK14" s="17"/>
      <c r="AL14" s="17">
        <v>0.211182721683569</v>
      </c>
      <c r="AM14" s="17">
        <v>0.173051373355466</v>
      </c>
      <c r="AN14" s="17">
        <v>0.19312145818533599</v>
      </c>
      <c r="AO14" s="17">
        <v>0.20172001847299501</v>
      </c>
      <c r="AP14" s="17">
        <v>0.19882392122534101</v>
      </c>
      <c r="AQ14" s="17"/>
      <c r="AR14" s="17">
        <v>0.19435614928351999</v>
      </c>
      <c r="AS14" s="17">
        <v>0.20847406320922399</v>
      </c>
      <c r="AT14" s="17">
        <v>0.19636415792693501</v>
      </c>
    </row>
    <row r="15" spans="2:46" x14ac:dyDescent="0.3">
      <c r="B15" s="18" t="s">
        <v>164</v>
      </c>
      <c r="C15" s="17">
        <v>0.19224192280519301</v>
      </c>
      <c r="D15" s="17">
        <v>0.22227515566259301</v>
      </c>
      <c r="E15" s="17">
        <v>0.163426883421563</v>
      </c>
      <c r="F15" s="17"/>
      <c r="G15" s="17">
        <v>0.133278781370119</v>
      </c>
      <c r="H15" s="17">
        <v>0.18417054543890499</v>
      </c>
      <c r="I15" s="17">
        <v>0.14398249232426599</v>
      </c>
      <c r="J15" s="17">
        <v>0.17011897204440499</v>
      </c>
      <c r="K15" s="17">
        <v>0.25341572751973002</v>
      </c>
      <c r="L15" s="17">
        <v>0.25428021809095203</v>
      </c>
      <c r="M15" s="17"/>
      <c r="N15" s="17">
        <v>0.199917983112162</v>
      </c>
      <c r="O15" s="17">
        <v>0.188202726487326</v>
      </c>
      <c r="P15" s="17">
        <v>0.231944680092046</v>
      </c>
      <c r="Q15" s="17">
        <v>0.155580983022059</v>
      </c>
      <c r="R15" s="17"/>
      <c r="S15" s="17">
        <v>0.173712770381002</v>
      </c>
      <c r="T15" s="17">
        <v>0.204908169755744</v>
      </c>
      <c r="U15" s="17">
        <v>0.18442093050497099</v>
      </c>
      <c r="V15" s="17">
        <v>0.22121301108541</v>
      </c>
      <c r="W15" s="17">
        <v>0.24203182716681801</v>
      </c>
      <c r="X15" s="17">
        <v>0.186169414951045</v>
      </c>
      <c r="Y15" s="17">
        <v>0.20839450527494999</v>
      </c>
      <c r="Z15" s="17">
        <v>0.111982767544248</v>
      </c>
      <c r="AA15" s="17">
        <v>0.19689082870158001</v>
      </c>
      <c r="AB15" s="17">
        <v>0.135901708155379</v>
      </c>
      <c r="AC15" s="17">
        <v>0.21182453371509</v>
      </c>
      <c r="AD15" s="17">
        <v>0.24265783424829401</v>
      </c>
      <c r="AE15" s="17"/>
      <c r="AF15" s="17">
        <v>0.102305613901222</v>
      </c>
      <c r="AG15" s="17">
        <v>0.14441139676029299</v>
      </c>
      <c r="AH15" s="17">
        <v>0.37571825200347297</v>
      </c>
      <c r="AI15" s="17">
        <v>0.32179510966733998</v>
      </c>
      <c r="AJ15" s="17">
        <v>0.107201657187229</v>
      </c>
      <c r="AK15" s="17"/>
      <c r="AL15" s="17">
        <v>0.104601081270829</v>
      </c>
      <c r="AM15" s="17">
        <v>0.35889223290199201</v>
      </c>
      <c r="AN15" s="17">
        <v>0.13573829991980299</v>
      </c>
      <c r="AO15" s="17">
        <v>0.24870262269327201</v>
      </c>
      <c r="AP15" s="17">
        <v>5.3528622025325302E-2</v>
      </c>
      <c r="AQ15" s="17"/>
      <c r="AR15" s="17">
        <v>0.11422568556389499</v>
      </c>
      <c r="AS15" s="17">
        <v>0.27446569279765798</v>
      </c>
      <c r="AT15" s="17">
        <v>0.29718646901760698</v>
      </c>
    </row>
    <row r="16" spans="2:46" x14ac:dyDescent="0.3">
      <c r="B16" s="18" t="s">
        <v>165</v>
      </c>
      <c r="C16" s="17">
        <v>0.185534925377557</v>
      </c>
      <c r="D16" s="17">
        <v>0.16678545216165599</v>
      </c>
      <c r="E16" s="17">
        <v>0.203432683977429</v>
      </c>
      <c r="F16" s="17"/>
      <c r="G16" s="17">
        <v>0.150449405285838</v>
      </c>
      <c r="H16" s="17">
        <v>0.11503094350215699</v>
      </c>
      <c r="I16" s="17">
        <v>0.21839633097199401</v>
      </c>
      <c r="J16" s="17">
        <v>0.19340442169635</v>
      </c>
      <c r="K16" s="17">
        <v>0.17468302533188201</v>
      </c>
      <c r="L16" s="17">
        <v>0.24033433571816401</v>
      </c>
      <c r="M16" s="17"/>
      <c r="N16" s="17">
        <v>0.15121380070614501</v>
      </c>
      <c r="O16" s="17">
        <v>0.19148050737691799</v>
      </c>
      <c r="P16" s="17">
        <v>0.215707733425618</v>
      </c>
      <c r="Q16" s="17">
        <v>0.18410098750685799</v>
      </c>
      <c r="R16" s="17"/>
      <c r="S16" s="17">
        <v>0.131173617206265</v>
      </c>
      <c r="T16" s="17">
        <v>0.175250242816858</v>
      </c>
      <c r="U16" s="17">
        <v>0.202824067827928</v>
      </c>
      <c r="V16" s="17">
        <v>0.186894678024844</v>
      </c>
      <c r="W16" s="17">
        <v>0.19173342621836201</v>
      </c>
      <c r="X16" s="17">
        <v>0.180637819269693</v>
      </c>
      <c r="Y16" s="17">
        <v>0.17651951352438999</v>
      </c>
      <c r="Z16" s="17">
        <v>0.18846590275722</v>
      </c>
      <c r="AA16" s="17">
        <v>0.20451538290222401</v>
      </c>
      <c r="AB16" s="17">
        <v>0.18079308269679301</v>
      </c>
      <c r="AC16" s="17">
        <v>0.23652454230418399</v>
      </c>
      <c r="AD16" s="17">
        <v>0.314287510142433</v>
      </c>
      <c r="AE16" s="17"/>
      <c r="AF16" s="17">
        <v>0.15707017817727401</v>
      </c>
      <c r="AG16" s="17">
        <v>0.17354143921660101</v>
      </c>
      <c r="AH16" s="17">
        <v>0.25128880311898899</v>
      </c>
      <c r="AI16" s="17">
        <v>0.21176701109001</v>
      </c>
      <c r="AJ16" s="17">
        <v>0.16587236222176899</v>
      </c>
      <c r="AK16" s="17"/>
      <c r="AL16" s="17">
        <v>0.15935665097582299</v>
      </c>
      <c r="AM16" s="17">
        <v>0.24048687983851999</v>
      </c>
      <c r="AN16" s="17">
        <v>0.16255863512705901</v>
      </c>
      <c r="AO16" s="17">
        <v>0.19000798369494301</v>
      </c>
      <c r="AP16" s="17">
        <v>0.12986669716879401</v>
      </c>
      <c r="AQ16" s="17"/>
      <c r="AR16" s="17">
        <v>0.16716325446755301</v>
      </c>
      <c r="AS16" s="17">
        <v>0.22233240180063599</v>
      </c>
      <c r="AT16" s="17">
        <v>0.20563464724838701</v>
      </c>
    </row>
    <row r="17" spans="2:46" x14ac:dyDescent="0.3">
      <c r="B17" s="18" t="s">
        <v>166</v>
      </c>
      <c r="C17" s="17">
        <v>0.18125717772222799</v>
      </c>
      <c r="D17" s="17">
        <v>0.188277590906855</v>
      </c>
      <c r="E17" s="17">
        <v>0.174924781107716</v>
      </c>
      <c r="F17" s="17"/>
      <c r="G17" s="17">
        <v>0.12084926509230599</v>
      </c>
      <c r="H17" s="17">
        <v>0.209923883325046</v>
      </c>
      <c r="I17" s="17">
        <v>0.209582674704689</v>
      </c>
      <c r="J17" s="17">
        <v>0.179226834343444</v>
      </c>
      <c r="K17" s="17">
        <v>0.144974596088048</v>
      </c>
      <c r="L17" s="17">
        <v>0.20113024064693499</v>
      </c>
      <c r="M17" s="17"/>
      <c r="N17" s="17">
        <v>0.21430658388540999</v>
      </c>
      <c r="O17" s="17">
        <v>0.18536395042019099</v>
      </c>
      <c r="P17" s="17">
        <v>0.19826986111477601</v>
      </c>
      <c r="Q17" s="17">
        <v>0.12433818088349601</v>
      </c>
      <c r="R17" s="17"/>
      <c r="S17" s="17">
        <v>0.20465601026427599</v>
      </c>
      <c r="T17" s="17">
        <v>0.18236328245604</v>
      </c>
      <c r="U17" s="17">
        <v>0.15947458172833001</v>
      </c>
      <c r="V17" s="17">
        <v>0.193840040580288</v>
      </c>
      <c r="W17" s="17">
        <v>0.137644836450936</v>
      </c>
      <c r="X17" s="17">
        <v>0.20666429532228101</v>
      </c>
      <c r="Y17" s="17">
        <v>0.20637899682997099</v>
      </c>
      <c r="Z17" s="17">
        <v>0.20394518883339899</v>
      </c>
      <c r="AA17" s="17">
        <v>0.171148390702171</v>
      </c>
      <c r="AB17" s="17">
        <v>0.184554922251916</v>
      </c>
      <c r="AC17" s="17">
        <v>0.14333738160658899</v>
      </c>
      <c r="AD17" s="17">
        <v>0.10627149978022001</v>
      </c>
      <c r="AE17" s="17"/>
      <c r="AF17" s="17">
        <v>0.12158204470959499</v>
      </c>
      <c r="AG17" s="17">
        <v>0.21935360413279101</v>
      </c>
      <c r="AH17" s="17">
        <v>0.14861192552755501</v>
      </c>
      <c r="AI17" s="17">
        <v>0.19923077954940999</v>
      </c>
      <c r="AJ17" s="17">
        <v>0.16621914282605799</v>
      </c>
      <c r="AK17" s="17"/>
      <c r="AL17" s="17">
        <v>0.19714653485498901</v>
      </c>
      <c r="AM17" s="17">
        <v>0.183796462666454</v>
      </c>
      <c r="AN17" s="17">
        <v>0.190024186072385</v>
      </c>
      <c r="AO17" s="17">
        <v>0.16760278490136399</v>
      </c>
      <c r="AP17" s="17">
        <v>0.20767737519729401</v>
      </c>
      <c r="AQ17" s="17"/>
      <c r="AR17" s="17">
        <v>0.17478044093718301</v>
      </c>
      <c r="AS17" s="17">
        <v>0.213743538639001</v>
      </c>
      <c r="AT17" s="17">
        <v>0.169361673360647</v>
      </c>
    </row>
    <row r="18" spans="2:46" x14ac:dyDescent="0.3">
      <c r="B18" s="18" t="s">
        <v>167</v>
      </c>
      <c r="C18" s="17">
        <v>0.17253614962703001</v>
      </c>
      <c r="D18" s="17">
        <v>0.19326540462918301</v>
      </c>
      <c r="E18" s="17">
        <v>0.15169146591424901</v>
      </c>
      <c r="F18" s="17"/>
      <c r="G18" s="17">
        <v>0.13332954466338601</v>
      </c>
      <c r="H18" s="17">
        <v>0.101229929690643</v>
      </c>
      <c r="I18" s="17">
        <v>0.142041292998806</v>
      </c>
      <c r="J18" s="17">
        <v>0.17777134608329601</v>
      </c>
      <c r="K18" s="17">
        <v>0.24090591304283299</v>
      </c>
      <c r="L18" s="17">
        <v>0.23127146618351799</v>
      </c>
      <c r="M18" s="17"/>
      <c r="N18" s="17">
        <v>0.13360446138477799</v>
      </c>
      <c r="O18" s="17">
        <v>0.196132611830933</v>
      </c>
      <c r="P18" s="17">
        <v>0.20641776687968399</v>
      </c>
      <c r="Q18" s="17">
        <v>0.15864318328758201</v>
      </c>
      <c r="R18" s="17"/>
      <c r="S18" s="17">
        <v>0.12010888324124799</v>
      </c>
      <c r="T18" s="17">
        <v>0.19676992724388101</v>
      </c>
      <c r="U18" s="17">
        <v>0.21445149389889401</v>
      </c>
      <c r="V18" s="17">
        <v>0.16394298294974799</v>
      </c>
      <c r="W18" s="17">
        <v>0.18510061242612799</v>
      </c>
      <c r="X18" s="17">
        <v>0.169568946888354</v>
      </c>
      <c r="Y18" s="17">
        <v>0.17070977006819499</v>
      </c>
      <c r="Z18" s="17">
        <v>0.20176014105683601</v>
      </c>
      <c r="AA18" s="17">
        <v>0.14886452719936899</v>
      </c>
      <c r="AB18" s="17">
        <v>0.16420954574732499</v>
      </c>
      <c r="AC18" s="17">
        <v>0.194892937324771</v>
      </c>
      <c r="AD18" s="17">
        <v>0.24699012976238199</v>
      </c>
      <c r="AE18" s="17"/>
      <c r="AF18" s="17">
        <v>0.144768566356265</v>
      </c>
      <c r="AG18" s="17">
        <v>0.117724299657659</v>
      </c>
      <c r="AH18" s="17">
        <v>0.29390975854762902</v>
      </c>
      <c r="AI18" s="17">
        <v>0.26906788181237801</v>
      </c>
      <c r="AJ18" s="17">
        <v>0.16722594906673599</v>
      </c>
      <c r="AK18" s="17"/>
      <c r="AL18" s="17">
        <v>0.13383606050296101</v>
      </c>
      <c r="AM18" s="17">
        <v>0.280475301684106</v>
      </c>
      <c r="AN18" s="17">
        <v>0.10986992711781</v>
      </c>
      <c r="AO18" s="17">
        <v>0.23989212083210901</v>
      </c>
      <c r="AP18" s="17">
        <v>0.107028696939184</v>
      </c>
      <c r="AQ18" s="17"/>
      <c r="AR18" s="17">
        <v>0.120553958877659</v>
      </c>
      <c r="AS18" s="17">
        <v>0.23745102438200899</v>
      </c>
      <c r="AT18" s="17">
        <v>0.239101348688533</v>
      </c>
    </row>
    <row r="19" spans="2:46" x14ac:dyDescent="0.3">
      <c r="B19" s="18" t="s">
        <v>168</v>
      </c>
      <c r="C19" s="17">
        <v>0.159372688242266</v>
      </c>
      <c r="D19" s="17">
        <v>0.13754707770501001</v>
      </c>
      <c r="E19" s="17">
        <v>0.17931368467348499</v>
      </c>
      <c r="F19" s="17"/>
      <c r="G19" s="17">
        <v>0.145657692472905</v>
      </c>
      <c r="H19" s="17">
        <v>0.16409180227659501</v>
      </c>
      <c r="I19" s="17">
        <v>0.128817361588832</v>
      </c>
      <c r="J19" s="17">
        <v>0.15794722434873701</v>
      </c>
      <c r="K19" s="17">
        <v>0.17806466970776999</v>
      </c>
      <c r="L19" s="17">
        <v>0.17817460706462199</v>
      </c>
      <c r="M19" s="17"/>
      <c r="N19" s="17">
        <v>0.19993359498018801</v>
      </c>
      <c r="O19" s="17">
        <v>0.16122187665113699</v>
      </c>
      <c r="P19" s="17">
        <v>0.14077640117448301</v>
      </c>
      <c r="Q19" s="17">
        <v>0.12962185203968399</v>
      </c>
      <c r="R19" s="17"/>
      <c r="S19" s="17">
        <v>0.180586718233091</v>
      </c>
      <c r="T19" s="17">
        <v>0.167143787986965</v>
      </c>
      <c r="U19" s="17">
        <v>0.111502027325017</v>
      </c>
      <c r="V19" s="17">
        <v>0.14431082517499799</v>
      </c>
      <c r="W19" s="17">
        <v>0.16185030958838501</v>
      </c>
      <c r="X19" s="17">
        <v>0.12419196166275499</v>
      </c>
      <c r="Y19" s="17">
        <v>0.17702076395087099</v>
      </c>
      <c r="Z19" s="17">
        <v>8.5363586809480002E-2</v>
      </c>
      <c r="AA19" s="17">
        <v>0.14646940804397901</v>
      </c>
      <c r="AB19" s="17">
        <v>0.21592499087373199</v>
      </c>
      <c r="AC19" s="17">
        <v>0.187132652951467</v>
      </c>
      <c r="AD19" s="17">
        <v>0.181602313361202</v>
      </c>
      <c r="AE19" s="17"/>
      <c r="AF19" s="17">
        <v>0.141438167529955</v>
      </c>
      <c r="AG19" s="17">
        <v>0.17371964518431601</v>
      </c>
      <c r="AH19" s="17">
        <v>0.1171449843785</v>
      </c>
      <c r="AI19" s="17">
        <v>0.16248385246014699</v>
      </c>
      <c r="AJ19" s="17">
        <v>0.21100424479749599</v>
      </c>
      <c r="AK19" s="17"/>
      <c r="AL19" s="17">
        <v>0.20872112542519999</v>
      </c>
      <c r="AM19" s="17">
        <v>0.117660969737934</v>
      </c>
      <c r="AN19" s="17">
        <v>0.19120613665574601</v>
      </c>
      <c r="AO19" s="17">
        <v>0.186786070013192</v>
      </c>
      <c r="AP19" s="17">
        <v>0.20234660981768399</v>
      </c>
      <c r="AQ19" s="17"/>
      <c r="AR19" s="17">
        <v>0.167196417966294</v>
      </c>
      <c r="AS19" s="17">
        <v>0.14494267440200501</v>
      </c>
      <c r="AT19" s="17">
        <v>0.18671874719866699</v>
      </c>
    </row>
    <row r="20" spans="2:46" x14ac:dyDescent="0.3">
      <c r="B20" s="18" t="s">
        <v>169</v>
      </c>
      <c r="C20" s="17">
        <v>0.12681047580884799</v>
      </c>
      <c r="D20" s="17">
        <v>0.14674867569461</v>
      </c>
      <c r="E20" s="17">
        <v>0.105609396616444</v>
      </c>
      <c r="F20" s="17"/>
      <c r="G20" s="17">
        <v>0.155770344262331</v>
      </c>
      <c r="H20" s="17">
        <v>0.135823092698443</v>
      </c>
      <c r="I20" s="17">
        <v>0.103607562647791</v>
      </c>
      <c r="J20" s="17">
        <v>8.2726873998534595E-2</v>
      </c>
      <c r="K20" s="17">
        <v>0.13121438883388301</v>
      </c>
      <c r="L20" s="17">
        <v>0.15198450137362701</v>
      </c>
      <c r="M20" s="17"/>
      <c r="N20" s="17">
        <v>0.15066739747625699</v>
      </c>
      <c r="O20" s="17">
        <v>0.116829926867296</v>
      </c>
      <c r="P20" s="17">
        <v>0.12997717564733299</v>
      </c>
      <c r="Q20" s="17">
        <v>0.10830898204999199</v>
      </c>
      <c r="R20" s="17"/>
      <c r="S20" s="17">
        <v>0.16643919386289199</v>
      </c>
      <c r="T20" s="17">
        <v>0.123224034043489</v>
      </c>
      <c r="U20" s="17">
        <v>0.14051861656890599</v>
      </c>
      <c r="V20" s="17">
        <v>0.12541920641465401</v>
      </c>
      <c r="W20" s="17">
        <v>0.14950448297873301</v>
      </c>
      <c r="X20" s="17">
        <v>0.137055118871697</v>
      </c>
      <c r="Y20" s="17">
        <v>0.111652989466866</v>
      </c>
      <c r="Z20" s="17">
        <v>5.1978852626838198E-2</v>
      </c>
      <c r="AA20" s="17">
        <v>0.112550706825575</v>
      </c>
      <c r="AB20" s="17">
        <v>0.113046243772843</v>
      </c>
      <c r="AC20" s="17">
        <v>0.124952074163034</v>
      </c>
      <c r="AD20" s="17">
        <v>7.6969453386492206E-2</v>
      </c>
      <c r="AE20" s="17"/>
      <c r="AF20" s="17">
        <v>7.8694915277168806E-2</v>
      </c>
      <c r="AG20" s="17">
        <v>0.11039664276082101</v>
      </c>
      <c r="AH20" s="17">
        <v>0.16915193229803099</v>
      </c>
      <c r="AI20" s="17">
        <v>0.19983425315051101</v>
      </c>
      <c r="AJ20" s="17">
        <v>0.126043701907191</v>
      </c>
      <c r="AK20" s="17"/>
      <c r="AL20" s="17">
        <v>0.11996125253756799</v>
      </c>
      <c r="AM20" s="17">
        <v>0.182714028018993</v>
      </c>
      <c r="AN20" s="17">
        <v>0.106053731210035</v>
      </c>
      <c r="AO20" s="17">
        <v>0.173155878121032</v>
      </c>
      <c r="AP20" s="17">
        <v>0.10042985256319201</v>
      </c>
      <c r="AQ20" s="17"/>
      <c r="AR20" s="17">
        <v>9.5255428896810407E-2</v>
      </c>
      <c r="AS20" s="17">
        <v>0.14388180157695299</v>
      </c>
      <c r="AT20" s="17">
        <v>0.204507302429251</v>
      </c>
    </row>
    <row r="21" spans="2:46" x14ac:dyDescent="0.3">
      <c r="B21" s="18" t="s">
        <v>170</v>
      </c>
      <c r="C21" s="17">
        <v>0.105219268087708</v>
      </c>
      <c r="D21" s="17">
        <v>8.1810376090672099E-2</v>
      </c>
      <c r="E21" s="17">
        <v>0.12843316978105401</v>
      </c>
      <c r="F21" s="17"/>
      <c r="G21" s="17">
        <v>0.12673124182378101</v>
      </c>
      <c r="H21" s="17">
        <v>6.8298281910066594E-2</v>
      </c>
      <c r="I21" s="17">
        <v>0.12608504055583</v>
      </c>
      <c r="J21" s="17">
        <v>0.15036277811305099</v>
      </c>
      <c r="K21" s="17">
        <v>0.11261154701867999</v>
      </c>
      <c r="L21" s="17">
        <v>6.2235005766686502E-2</v>
      </c>
      <c r="M21" s="17"/>
      <c r="N21" s="17">
        <v>4.9966228650694999E-2</v>
      </c>
      <c r="O21" s="17">
        <v>0.10328892116055501</v>
      </c>
      <c r="P21" s="17">
        <v>0.12085114442202199</v>
      </c>
      <c r="Q21" s="17">
        <v>0.154293497628675</v>
      </c>
      <c r="R21" s="17"/>
      <c r="S21" s="17">
        <v>8.5397038583577098E-2</v>
      </c>
      <c r="T21" s="17">
        <v>0.108809706384106</v>
      </c>
      <c r="U21" s="17">
        <v>0.116560118486479</v>
      </c>
      <c r="V21" s="17">
        <v>0.105484912469664</v>
      </c>
      <c r="W21" s="17">
        <v>8.1400444312108897E-2</v>
      </c>
      <c r="X21" s="17">
        <v>0.122031049946625</v>
      </c>
      <c r="Y21" s="17">
        <v>6.5995874589802897E-2</v>
      </c>
      <c r="Z21" s="17">
        <v>0.13466490560835601</v>
      </c>
      <c r="AA21" s="17">
        <v>0.12929834762308601</v>
      </c>
      <c r="AB21" s="17">
        <v>0.127404988672182</v>
      </c>
      <c r="AC21" s="17">
        <v>0.111017624231055</v>
      </c>
      <c r="AD21" s="17">
        <v>5.7392120868586499E-2</v>
      </c>
      <c r="AE21" s="17"/>
      <c r="AF21" s="17">
        <v>0.117601913437828</v>
      </c>
      <c r="AG21" s="17">
        <v>7.43692683023051E-2</v>
      </c>
      <c r="AH21" s="17">
        <v>6.7803332596186899E-2</v>
      </c>
      <c r="AI21" s="17">
        <v>3.8053240499558001E-2</v>
      </c>
      <c r="AJ21" s="17">
        <v>7.7848947796546095E-2</v>
      </c>
      <c r="AK21" s="17"/>
      <c r="AL21" s="17">
        <v>9.3714688516195493E-2</v>
      </c>
      <c r="AM21" s="17">
        <v>6.5149964373993896E-2</v>
      </c>
      <c r="AN21" s="17">
        <v>6.3062089471226906E-2</v>
      </c>
      <c r="AO21" s="17">
        <v>4.32705059238713E-2</v>
      </c>
      <c r="AP21" s="17">
        <v>8.3792100887778997E-2</v>
      </c>
      <c r="AQ21" s="17"/>
      <c r="AR21" s="17">
        <v>0.138737896097723</v>
      </c>
      <c r="AS21" s="17">
        <v>4.2611736209289798E-2</v>
      </c>
      <c r="AT21" s="17">
        <v>3.4256465467524602E-2</v>
      </c>
    </row>
    <row r="22" spans="2:46" x14ac:dyDescent="0.3">
      <c r="B22" s="18" t="s">
        <v>171</v>
      </c>
      <c r="C22" s="17">
        <v>9.7930947042470698E-2</v>
      </c>
      <c r="D22" s="17">
        <v>9.1524448566833103E-2</v>
      </c>
      <c r="E22" s="17">
        <v>0.103599612400323</v>
      </c>
      <c r="F22" s="17"/>
      <c r="G22" s="17">
        <v>0.115333899073333</v>
      </c>
      <c r="H22" s="17">
        <v>0.13483239776872899</v>
      </c>
      <c r="I22" s="17">
        <v>8.1591396594377502E-2</v>
      </c>
      <c r="J22" s="17">
        <v>9.89810569624342E-2</v>
      </c>
      <c r="K22" s="17">
        <v>7.6675110300898006E-2</v>
      </c>
      <c r="L22" s="17">
        <v>8.3093132743371198E-2</v>
      </c>
      <c r="M22" s="17"/>
      <c r="N22" s="17">
        <v>9.5848877121005496E-2</v>
      </c>
      <c r="O22" s="17">
        <v>0.106564229370656</v>
      </c>
      <c r="P22" s="17">
        <v>7.8238620374097997E-2</v>
      </c>
      <c r="Q22" s="17">
        <v>0.10968465516505101</v>
      </c>
      <c r="R22" s="17"/>
      <c r="S22" s="17">
        <v>0.127099895105515</v>
      </c>
      <c r="T22" s="17">
        <v>0.10483424732140099</v>
      </c>
      <c r="U22" s="17">
        <v>8.8348411176060598E-2</v>
      </c>
      <c r="V22" s="17">
        <v>0.104782345104994</v>
      </c>
      <c r="W22" s="17">
        <v>6.6477130475908294E-2</v>
      </c>
      <c r="X22" s="17">
        <v>0.138531374673038</v>
      </c>
      <c r="Y22" s="17">
        <v>4.7242868957747298E-2</v>
      </c>
      <c r="Z22" s="17">
        <v>0.162997384370653</v>
      </c>
      <c r="AA22" s="17">
        <v>6.6513446767931195E-2</v>
      </c>
      <c r="AB22" s="17">
        <v>9.9280668150272394E-2</v>
      </c>
      <c r="AC22" s="17">
        <v>7.7629042761165098E-2</v>
      </c>
      <c r="AD22" s="17">
        <v>8.2374387104059907E-2</v>
      </c>
      <c r="AE22" s="17"/>
      <c r="AF22" s="17">
        <v>0.16261018699468599</v>
      </c>
      <c r="AG22" s="17">
        <v>0.12512740924742299</v>
      </c>
      <c r="AH22" s="17">
        <v>6.1894522262666299E-2</v>
      </c>
      <c r="AI22" s="17">
        <v>9.3984769971391796E-2</v>
      </c>
      <c r="AJ22" s="17">
        <v>0.101369746280541</v>
      </c>
      <c r="AK22" s="17"/>
      <c r="AL22" s="17">
        <v>0.104113886552319</v>
      </c>
      <c r="AM22" s="17">
        <v>6.7274480377304199E-2</v>
      </c>
      <c r="AN22" s="17">
        <v>0.12211265522595</v>
      </c>
      <c r="AO22" s="17">
        <v>0.10757500360255599</v>
      </c>
      <c r="AP22" s="17">
        <v>0.126494500855867</v>
      </c>
      <c r="AQ22" s="17"/>
      <c r="AR22" s="17">
        <v>9.9446700479415007E-2</v>
      </c>
      <c r="AS22" s="17">
        <v>9.58056498765473E-2</v>
      </c>
      <c r="AT22" s="17">
        <v>9.4667188348890804E-2</v>
      </c>
    </row>
    <row r="23" spans="2:46" x14ac:dyDescent="0.3">
      <c r="B23" s="18" t="s">
        <v>172</v>
      </c>
      <c r="C23" s="17">
        <v>9.4497935888131004E-2</v>
      </c>
      <c r="D23" s="17">
        <v>0.10812553016668799</v>
      </c>
      <c r="E23" s="17">
        <v>8.1444597742384203E-2</v>
      </c>
      <c r="F23" s="17"/>
      <c r="G23" s="17">
        <v>6.0038504738053701E-2</v>
      </c>
      <c r="H23" s="17">
        <v>0.115267562186217</v>
      </c>
      <c r="I23" s="17">
        <v>6.8995508355552598E-2</v>
      </c>
      <c r="J23" s="17">
        <v>8.6889534974353894E-2</v>
      </c>
      <c r="K23" s="17">
        <v>0.12201886354704999</v>
      </c>
      <c r="L23" s="17">
        <v>0.10903747183368</v>
      </c>
      <c r="M23" s="17"/>
      <c r="N23" s="17">
        <v>0.12695867977547501</v>
      </c>
      <c r="O23" s="17">
        <v>9.0297277879752294E-2</v>
      </c>
      <c r="P23" s="17">
        <v>8.6634842288318595E-2</v>
      </c>
      <c r="Q23" s="17">
        <v>7.1912063920318806E-2</v>
      </c>
      <c r="R23" s="17"/>
      <c r="S23" s="17">
        <v>0.143916345573606</v>
      </c>
      <c r="T23" s="17">
        <v>5.0913065246618303E-2</v>
      </c>
      <c r="U23" s="17">
        <v>9.1322050594996096E-2</v>
      </c>
      <c r="V23" s="17">
        <v>0.12763727341993999</v>
      </c>
      <c r="W23" s="17">
        <v>8.0623751454624901E-2</v>
      </c>
      <c r="X23" s="17">
        <v>7.5918139077780694E-2</v>
      </c>
      <c r="Y23" s="17">
        <v>4.5759433622398801E-2</v>
      </c>
      <c r="Z23" s="17">
        <v>0.10205511246752801</v>
      </c>
      <c r="AA23" s="17">
        <v>0.10923803329295299</v>
      </c>
      <c r="AB23" s="17">
        <v>9.4757446749743304E-2</v>
      </c>
      <c r="AC23" s="17">
        <v>0.110751875003214</v>
      </c>
      <c r="AD23" s="17">
        <v>8.7303194437047205E-2</v>
      </c>
      <c r="AE23" s="17"/>
      <c r="AF23" s="17">
        <v>4.1600285968553599E-2</v>
      </c>
      <c r="AG23" s="17">
        <v>7.7742321417166901E-2</v>
      </c>
      <c r="AH23" s="17">
        <v>0.142298478512001</v>
      </c>
      <c r="AI23" s="17">
        <v>0.119285010211826</v>
      </c>
      <c r="AJ23" s="17">
        <v>0.11775100376360299</v>
      </c>
      <c r="AK23" s="17"/>
      <c r="AL23" s="17">
        <v>0.10237176630829101</v>
      </c>
      <c r="AM23" s="17">
        <v>0.115629785017871</v>
      </c>
      <c r="AN23" s="17">
        <v>8.6168864529694397E-2</v>
      </c>
      <c r="AO23" s="17">
        <v>0.114733120110201</v>
      </c>
      <c r="AP23" s="17">
        <v>4.5765283442136803E-2</v>
      </c>
      <c r="AQ23" s="17"/>
      <c r="AR23" s="17">
        <v>7.4147022380195104E-2</v>
      </c>
      <c r="AS23" s="17">
        <v>0.118406627447983</v>
      </c>
      <c r="AT23" s="17">
        <v>0.12715870943277599</v>
      </c>
    </row>
    <row r="24" spans="2:46" x14ac:dyDescent="0.3">
      <c r="B24" s="18" t="s">
        <v>173</v>
      </c>
      <c r="C24" s="17">
        <v>9.4000468604722096E-2</v>
      </c>
      <c r="D24" s="17">
        <v>0.11474359110764699</v>
      </c>
      <c r="E24" s="17">
        <v>7.3984013163580595E-2</v>
      </c>
      <c r="F24" s="17"/>
      <c r="G24" s="17">
        <v>8.4615391083062805E-2</v>
      </c>
      <c r="H24" s="17">
        <v>0.117376110591591</v>
      </c>
      <c r="I24" s="17">
        <v>6.3986977001514497E-2</v>
      </c>
      <c r="J24" s="17">
        <v>7.7222045019463906E-2</v>
      </c>
      <c r="K24" s="17">
        <v>0.108878970591081</v>
      </c>
      <c r="L24" s="17">
        <v>0.109351159242844</v>
      </c>
      <c r="M24" s="17"/>
      <c r="N24" s="17">
        <v>0.12187396909588399</v>
      </c>
      <c r="O24" s="17">
        <v>0.101906606692466</v>
      </c>
      <c r="P24" s="17">
        <v>8.7367496369793907E-2</v>
      </c>
      <c r="Q24" s="17">
        <v>6.0345570325825E-2</v>
      </c>
      <c r="R24" s="17"/>
      <c r="S24" s="17">
        <v>0.139921389117839</v>
      </c>
      <c r="T24" s="17">
        <v>9.7991121134733794E-2</v>
      </c>
      <c r="U24" s="17">
        <v>9.0005004946390396E-2</v>
      </c>
      <c r="V24" s="17">
        <v>6.6584806810416106E-2</v>
      </c>
      <c r="W24" s="17">
        <v>9.0676320799953095E-2</v>
      </c>
      <c r="X24" s="17">
        <v>0.107617820466129</v>
      </c>
      <c r="Y24" s="17">
        <v>9.8373072592264299E-2</v>
      </c>
      <c r="Z24" s="17">
        <v>9.4980606514773205E-2</v>
      </c>
      <c r="AA24" s="17">
        <v>5.9923998652253001E-2</v>
      </c>
      <c r="AB24" s="17">
        <v>8.32868246824119E-2</v>
      </c>
      <c r="AC24" s="17">
        <v>8.0166735167528605E-2</v>
      </c>
      <c r="AD24" s="17">
        <v>8.9074681675744893E-2</v>
      </c>
      <c r="AE24" s="17"/>
      <c r="AF24" s="17">
        <v>4.7568896109439103E-2</v>
      </c>
      <c r="AG24" s="17">
        <v>0.10163748992388499</v>
      </c>
      <c r="AH24" s="17">
        <v>9.8132694112817095E-2</v>
      </c>
      <c r="AI24" s="17">
        <v>0.122728870007906</v>
      </c>
      <c r="AJ24" s="17">
        <v>9.9191580839679896E-2</v>
      </c>
      <c r="AK24" s="17"/>
      <c r="AL24" s="17">
        <v>0.13206695930690601</v>
      </c>
      <c r="AM24" s="17">
        <v>8.2195938453109907E-2</v>
      </c>
      <c r="AN24" s="17">
        <v>0.10931046915175301</v>
      </c>
      <c r="AO24" s="17">
        <v>0.12523747460954601</v>
      </c>
      <c r="AP24" s="17">
        <v>5.8724266721180203E-2</v>
      </c>
      <c r="AQ24" s="17"/>
      <c r="AR24" s="17">
        <v>6.5421232027836701E-2</v>
      </c>
      <c r="AS24" s="17">
        <v>0.12240088565331</v>
      </c>
      <c r="AT24" s="17">
        <v>0.13153494000123001</v>
      </c>
    </row>
    <row r="25" spans="2:46" x14ac:dyDescent="0.3">
      <c r="B25" s="18" t="s">
        <v>174</v>
      </c>
      <c r="C25" s="17">
        <v>9.2716480103235105E-2</v>
      </c>
      <c r="D25" s="17">
        <v>0.10877039633162899</v>
      </c>
      <c r="E25" s="17">
        <v>7.6209904094162395E-2</v>
      </c>
      <c r="F25" s="17"/>
      <c r="G25" s="17">
        <v>0.110772379912355</v>
      </c>
      <c r="H25" s="17">
        <v>0.113599111931589</v>
      </c>
      <c r="I25" s="17">
        <v>8.9864827815663295E-2</v>
      </c>
      <c r="J25" s="17">
        <v>6.9140499950918893E-2</v>
      </c>
      <c r="K25" s="17">
        <v>8.6839538168770505E-2</v>
      </c>
      <c r="L25" s="17">
        <v>8.9151273292674901E-2</v>
      </c>
      <c r="M25" s="17"/>
      <c r="N25" s="17">
        <v>0.11243993092160499</v>
      </c>
      <c r="O25" s="17">
        <v>8.7737642198021507E-2</v>
      </c>
      <c r="P25" s="17">
        <v>8.7211290739948294E-2</v>
      </c>
      <c r="Q25" s="17">
        <v>8.0798283275835103E-2</v>
      </c>
      <c r="R25" s="17"/>
      <c r="S25" s="17">
        <v>0.110238231371436</v>
      </c>
      <c r="T25" s="17">
        <v>7.8118046497704305E-2</v>
      </c>
      <c r="U25" s="17">
        <v>8.8874570484309495E-2</v>
      </c>
      <c r="V25" s="17">
        <v>6.78736477498975E-2</v>
      </c>
      <c r="W25" s="17">
        <v>5.5008949130772401E-2</v>
      </c>
      <c r="X25" s="17">
        <v>7.6759248158486199E-2</v>
      </c>
      <c r="Y25" s="17">
        <v>0.13560371708330099</v>
      </c>
      <c r="Z25" s="17">
        <v>6.7055511430511403E-2</v>
      </c>
      <c r="AA25" s="17">
        <v>0.122334859127451</v>
      </c>
      <c r="AB25" s="17">
        <v>9.68906570358153E-2</v>
      </c>
      <c r="AC25" s="17">
        <v>0.10683952711929499</v>
      </c>
      <c r="AD25" s="17">
        <v>6.9557217361101598E-2</v>
      </c>
      <c r="AE25" s="17"/>
      <c r="AF25" s="17">
        <v>5.4895897310415602E-2</v>
      </c>
      <c r="AG25" s="17">
        <v>8.7488846903268705E-2</v>
      </c>
      <c r="AH25" s="17">
        <v>0.11165146867219999</v>
      </c>
      <c r="AI25" s="17">
        <v>0.126369771937898</v>
      </c>
      <c r="AJ25" s="17">
        <v>0.102555973507438</v>
      </c>
      <c r="AK25" s="17"/>
      <c r="AL25" s="17">
        <v>8.9315230028568796E-2</v>
      </c>
      <c r="AM25" s="17">
        <v>0.122571210826321</v>
      </c>
      <c r="AN25" s="17">
        <v>7.5342480717762894E-2</v>
      </c>
      <c r="AO25" s="17">
        <v>0.124033008421722</v>
      </c>
      <c r="AP25" s="17">
        <v>9.5034866619736702E-2</v>
      </c>
      <c r="AQ25" s="17"/>
      <c r="AR25" s="17">
        <v>6.1573401337109999E-2</v>
      </c>
      <c r="AS25" s="17">
        <v>0.121809475206082</v>
      </c>
      <c r="AT25" s="17">
        <v>0.14041200968360901</v>
      </c>
    </row>
    <row r="26" spans="2:46" x14ac:dyDescent="0.3">
      <c r="B26" s="18" t="s">
        <v>175</v>
      </c>
      <c r="C26" s="17">
        <v>8.9414992607218496E-2</v>
      </c>
      <c r="D26" s="17">
        <v>0.115621981729201</v>
      </c>
      <c r="E26" s="17">
        <v>6.4039269093540296E-2</v>
      </c>
      <c r="F26" s="17"/>
      <c r="G26" s="17">
        <v>6.13114934645346E-2</v>
      </c>
      <c r="H26" s="17">
        <v>8.7097015107503298E-2</v>
      </c>
      <c r="I26" s="17">
        <v>6.3143324063134401E-2</v>
      </c>
      <c r="J26" s="17">
        <v>7.3167503999318595E-2</v>
      </c>
      <c r="K26" s="17">
        <v>0.110529596473952</v>
      </c>
      <c r="L26" s="17">
        <v>0.13044898721439199</v>
      </c>
      <c r="M26" s="17"/>
      <c r="N26" s="17">
        <v>0.134421324613615</v>
      </c>
      <c r="O26" s="17">
        <v>9.1311475833564207E-2</v>
      </c>
      <c r="P26" s="17">
        <v>7.4882081441156295E-2</v>
      </c>
      <c r="Q26" s="17">
        <v>5.0896349049414903E-2</v>
      </c>
      <c r="R26" s="17"/>
      <c r="S26" s="17">
        <v>9.8504157889845401E-2</v>
      </c>
      <c r="T26" s="17">
        <v>9.6599289957879503E-2</v>
      </c>
      <c r="U26" s="17">
        <v>7.0516749207482493E-2</v>
      </c>
      <c r="V26" s="17">
        <v>9.9599035048905799E-2</v>
      </c>
      <c r="W26" s="17">
        <v>6.2211078709258599E-2</v>
      </c>
      <c r="X26" s="17">
        <v>6.9940507485780706E-2</v>
      </c>
      <c r="Y26" s="17">
        <v>7.5853618600244102E-2</v>
      </c>
      <c r="Z26" s="17">
        <v>9.0097458778452696E-2</v>
      </c>
      <c r="AA26" s="17">
        <v>0.10693664682845901</v>
      </c>
      <c r="AB26" s="17">
        <v>9.6280513980830706E-2</v>
      </c>
      <c r="AC26" s="17">
        <v>9.5123021332550697E-2</v>
      </c>
      <c r="AD26" s="17">
        <v>9.8741936098597896E-2</v>
      </c>
      <c r="AE26" s="17"/>
      <c r="AF26" s="17">
        <v>6.9613606636044906E-2</v>
      </c>
      <c r="AG26" s="17">
        <v>7.8815771370450899E-2</v>
      </c>
      <c r="AH26" s="17">
        <v>8.7709082545740502E-2</v>
      </c>
      <c r="AI26" s="17">
        <v>0.15497106386774401</v>
      </c>
      <c r="AJ26" s="17">
        <v>0.11042976449467699</v>
      </c>
      <c r="AK26" s="17"/>
      <c r="AL26" s="17">
        <v>9.1008912404215894E-2</v>
      </c>
      <c r="AM26" s="17">
        <v>9.3667389940678997E-2</v>
      </c>
      <c r="AN26" s="17">
        <v>8.7151399428515394E-2</v>
      </c>
      <c r="AO26" s="17">
        <v>0.154934697220898</v>
      </c>
      <c r="AP26" s="17">
        <v>4.3592009668116001E-2</v>
      </c>
      <c r="AQ26" s="17"/>
      <c r="AR26" s="17">
        <v>6.1416260250693702E-2</v>
      </c>
      <c r="AS26" s="17">
        <v>0.109631362524875</v>
      </c>
      <c r="AT26" s="17">
        <v>0.150416473727325</v>
      </c>
    </row>
    <row r="27" spans="2:46" x14ac:dyDescent="0.3">
      <c r="B27" s="18" t="s">
        <v>176</v>
      </c>
      <c r="C27" s="17">
        <v>7.4495875096752096E-2</v>
      </c>
      <c r="D27" s="17">
        <v>8.0157730946781705E-2</v>
      </c>
      <c r="E27" s="17">
        <v>6.9176836295367805E-2</v>
      </c>
      <c r="F27" s="17"/>
      <c r="G27" s="17">
        <v>9.2447575988316905E-2</v>
      </c>
      <c r="H27" s="17">
        <v>6.5644988001508503E-2</v>
      </c>
      <c r="I27" s="17">
        <v>8.4765838603400798E-2</v>
      </c>
      <c r="J27" s="17">
        <v>8.6169004854292006E-2</v>
      </c>
      <c r="K27" s="17">
        <v>6.2024592029539E-2</v>
      </c>
      <c r="L27" s="17">
        <v>6.0258004219548397E-2</v>
      </c>
      <c r="M27" s="17"/>
      <c r="N27" s="17">
        <v>7.6232845942632493E-2</v>
      </c>
      <c r="O27" s="17">
        <v>7.8075758290282807E-2</v>
      </c>
      <c r="P27" s="17">
        <v>6.5308947907537496E-2</v>
      </c>
      <c r="Q27" s="17">
        <v>7.6095436683428497E-2</v>
      </c>
      <c r="R27" s="17"/>
      <c r="S27" s="17">
        <v>6.9402831494829301E-2</v>
      </c>
      <c r="T27" s="17">
        <v>7.1916784862960603E-2</v>
      </c>
      <c r="U27" s="17">
        <v>6.8153606701535502E-2</v>
      </c>
      <c r="V27" s="17">
        <v>0.12373241336625999</v>
      </c>
      <c r="W27" s="17">
        <v>6.2637197090649105E-2</v>
      </c>
      <c r="X27" s="17">
        <v>7.0404869464642097E-2</v>
      </c>
      <c r="Y27" s="17">
        <v>7.3771725423842693E-2</v>
      </c>
      <c r="Z27" s="17">
        <v>0.10060706349071701</v>
      </c>
      <c r="AA27" s="17">
        <v>6.3260821863375699E-2</v>
      </c>
      <c r="AB27" s="17">
        <v>7.4816074452693906E-2</v>
      </c>
      <c r="AC27" s="17">
        <v>6.6822526254091796E-2</v>
      </c>
      <c r="AD27" s="17">
        <v>3.879897424282E-2</v>
      </c>
      <c r="AE27" s="17"/>
      <c r="AF27" s="17">
        <v>9.8585035049914393E-2</v>
      </c>
      <c r="AG27" s="17">
        <v>8.1768712231421695E-2</v>
      </c>
      <c r="AH27" s="17">
        <v>5.7034621409705701E-2</v>
      </c>
      <c r="AI27" s="17">
        <v>9.7443629400499998E-2</v>
      </c>
      <c r="AJ27" s="17">
        <v>8.6266385050737096E-2</v>
      </c>
      <c r="AK27" s="17"/>
      <c r="AL27" s="17">
        <v>6.40979289403764E-2</v>
      </c>
      <c r="AM27" s="17">
        <v>5.3555513323033599E-2</v>
      </c>
      <c r="AN27" s="17">
        <v>8.5626244808345603E-2</v>
      </c>
      <c r="AO27" s="17">
        <v>0.122156357377183</v>
      </c>
      <c r="AP27" s="17">
        <v>9.9865111669989695E-2</v>
      </c>
      <c r="AQ27" s="17"/>
      <c r="AR27" s="17">
        <v>6.3552344791988194E-2</v>
      </c>
      <c r="AS27" s="17">
        <v>8.4443877008544402E-2</v>
      </c>
      <c r="AT27" s="17">
        <v>0.102372051493848</v>
      </c>
    </row>
    <row r="28" spans="2:46" x14ac:dyDescent="0.3">
      <c r="B28" s="18" t="s">
        <v>177</v>
      </c>
      <c r="C28" s="17">
        <v>6.8105546077476306E-2</v>
      </c>
      <c r="D28" s="17">
        <v>8.5322059141002493E-2</v>
      </c>
      <c r="E28" s="17">
        <v>5.0573849306207397E-2</v>
      </c>
      <c r="F28" s="17"/>
      <c r="G28" s="17">
        <v>8.4130832019099502E-2</v>
      </c>
      <c r="H28" s="17">
        <v>0.12593294349770201</v>
      </c>
      <c r="I28" s="17">
        <v>0.104200529915808</v>
      </c>
      <c r="J28" s="17">
        <v>3.2808824975812299E-2</v>
      </c>
      <c r="K28" s="17">
        <v>1.28136853832198E-2</v>
      </c>
      <c r="L28" s="17">
        <v>4.6847631045964198E-2</v>
      </c>
      <c r="M28" s="17"/>
      <c r="N28" s="17">
        <v>8.5578915911189102E-2</v>
      </c>
      <c r="O28" s="17">
        <v>5.6468445585412599E-2</v>
      </c>
      <c r="P28" s="17">
        <v>5.5055371626182202E-2</v>
      </c>
      <c r="Q28" s="17">
        <v>7.1523642083548E-2</v>
      </c>
      <c r="R28" s="17"/>
      <c r="S28" s="17">
        <v>9.8677163827757194E-2</v>
      </c>
      <c r="T28" s="17">
        <v>5.6267002165154199E-2</v>
      </c>
      <c r="U28" s="17">
        <v>7.3524397797652394E-2</v>
      </c>
      <c r="V28" s="17">
        <v>7.2963500640188E-2</v>
      </c>
      <c r="W28" s="17">
        <v>5.9699902559231903E-2</v>
      </c>
      <c r="X28" s="17">
        <v>5.60346595529497E-2</v>
      </c>
      <c r="Y28" s="17">
        <v>4.64173501638711E-2</v>
      </c>
      <c r="Z28" s="17">
        <v>3.57581231321479E-2</v>
      </c>
      <c r="AA28" s="17">
        <v>9.7104744883923497E-2</v>
      </c>
      <c r="AB28" s="17">
        <v>3.9614379735776799E-2</v>
      </c>
      <c r="AC28" s="17">
        <v>7.8178479700694997E-2</v>
      </c>
      <c r="AD28" s="17">
        <v>6.64040308237904E-2</v>
      </c>
      <c r="AE28" s="17"/>
      <c r="AF28" s="17">
        <v>7.5246408395386696E-2</v>
      </c>
      <c r="AG28" s="17">
        <v>8.0117034610661997E-2</v>
      </c>
      <c r="AH28" s="17">
        <v>4.8985187791051397E-2</v>
      </c>
      <c r="AI28" s="17">
        <v>9.5274945376469994E-2</v>
      </c>
      <c r="AJ28" s="17">
        <v>5.5594285520758902E-2</v>
      </c>
      <c r="AK28" s="17"/>
      <c r="AL28" s="17">
        <v>7.0492003161229805E-2</v>
      </c>
      <c r="AM28" s="17">
        <v>3.6083168825909097E-2</v>
      </c>
      <c r="AN28" s="17">
        <v>0.1098189176079</v>
      </c>
      <c r="AO28" s="17">
        <v>0.10517283716029401</v>
      </c>
      <c r="AP28" s="17">
        <v>3.9644516018741298E-2</v>
      </c>
      <c r="AQ28" s="17"/>
      <c r="AR28" s="17">
        <v>5.8042172028605198E-2</v>
      </c>
      <c r="AS28" s="17">
        <v>6.2754399412533399E-2</v>
      </c>
      <c r="AT28" s="17">
        <v>9.7935993981346794E-2</v>
      </c>
    </row>
    <row r="29" spans="2:46" x14ac:dyDescent="0.3">
      <c r="B29" s="18" t="s">
        <v>178</v>
      </c>
      <c r="C29" s="17">
        <v>6.3403565074095503E-2</v>
      </c>
      <c r="D29" s="17">
        <v>8.3124795354311498E-2</v>
      </c>
      <c r="E29" s="17">
        <v>4.4296391018293801E-2</v>
      </c>
      <c r="F29" s="17"/>
      <c r="G29" s="17">
        <v>5.91114589793411E-2</v>
      </c>
      <c r="H29" s="17">
        <v>8.6130362345184494E-2</v>
      </c>
      <c r="I29" s="17">
        <v>6.7009160982552995E-2</v>
      </c>
      <c r="J29" s="17">
        <v>5.91185929301676E-2</v>
      </c>
      <c r="K29" s="17">
        <v>3.18974216258451E-2</v>
      </c>
      <c r="L29" s="17">
        <v>6.9506684890479301E-2</v>
      </c>
      <c r="M29" s="17"/>
      <c r="N29" s="17">
        <v>8.2952768453563794E-2</v>
      </c>
      <c r="O29" s="17">
        <v>6.3494217357429106E-2</v>
      </c>
      <c r="P29" s="17">
        <v>5.8430326582965902E-2</v>
      </c>
      <c r="Q29" s="17">
        <v>4.7368247737688197E-2</v>
      </c>
      <c r="R29" s="17"/>
      <c r="S29" s="17">
        <v>8.0253715843564402E-2</v>
      </c>
      <c r="T29" s="17">
        <v>5.01588616119353E-2</v>
      </c>
      <c r="U29" s="17">
        <v>7.6964312459517306E-2</v>
      </c>
      <c r="V29" s="17">
        <v>5.5046734261245199E-2</v>
      </c>
      <c r="W29" s="17">
        <v>6.06676213880789E-2</v>
      </c>
      <c r="X29" s="17">
        <v>6.8165559289834296E-2</v>
      </c>
      <c r="Y29" s="17">
        <v>6.9369946167062296E-2</v>
      </c>
      <c r="Z29" s="17">
        <v>6.0310494673709601E-2</v>
      </c>
      <c r="AA29" s="17">
        <v>4.85992631862317E-2</v>
      </c>
      <c r="AB29" s="17">
        <v>6.5447744660898297E-2</v>
      </c>
      <c r="AC29" s="17">
        <v>6.5154510351430495E-2</v>
      </c>
      <c r="AD29" s="17">
        <v>5.6239512445043202E-2</v>
      </c>
      <c r="AE29" s="17"/>
      <c r="AF29" s="17">
        <v>6.6802579091954098E-2</v>
      </c>
      <c r="AG29" s="17">
        <v>9.2927189109696606E-2</v>
      </c>
      <c r="AH29" s="17">
        <v>5.06986262336191E-2</v>
      </c>
      <c r="AI29" s="17">
        <v>4.04228909526477E-2</v>
      </c>
      <c r="AJ29" s="17">
        <v>6.3866468998578493E-2</v>
      </c>
      <c r="AK29" s="17"/>
      <c r="AL29" s="17">
        <v>8.9695859876046294E-2</v>
      </c>
      <c r="AM29" s="17">
        <v>4.5675371317867301E-2</v>
      </c>
      <c r="AN29" s="17">
        <v>0.101400200044098</v>
      </c>
      <c r="AO29" s="17">
        <v>6.0673529323770597E-2</v>
      </c>
      <c r="AP29" s="17">
        <v>7.1796756504621598E-2</v>
      </c>
      <c r="AQ29" s="17"/>
      <c r="AR29" s="17">
        <v>6.2003579749228703E-2</v>
      </c>
      <c r="AS29" s="17">
        <v>7.6015502115286904E-2</v>
      </c>
      <c r="AT29" s="17">
        <v>4.4973779714416497E-2</v>
      </c>
    </row>
    <row r="30" spans="2:46" x14ac:dyDescent="0.3">
      <c r="B30" s="18" t="s">
        <v>179</v>
      </c>
      <c r="C30" s="17">
        <v>5.7349642282687997E-2</v>
      </c>
      <c r="D30" s="17">
        <v>6.9856885976111699E-2</v>
      </c>
      <c r="E30" s="17">
        <v>4.5282534415680101E-2</v>
      </c>
      <c r="F30" s="17"/>
      <c r="G30" s="17">
        <v>7.6134014161743202E-2</v>
      </c>
      <c r="H30" s="17">
        <v>9.9333060748846499E-2</v>
      </c>
      <c r="I30" s="17">
        <v>5.1552021131268298E-2</v>
      </c>
      <c r="J30" s="17">
        <v>6.3064764338572096E-2</v>
      </c>
      <c r="K30" s="17">
        <v>3.7891015099333701E-2</v>
      </c>
      <c r="L30" s="17">
        <v>2.3865160909192499E-2</v>
      </c>
      <c r="M30" s="17"/>
      <c r="N30" s="17">
        <v>7.2349888231785897E-2</v>
      </c>
      <c r="O30" s="17">
        <v>4.5460626546052998E-2</v>
      </c>
      <c r="P30" s="17">
        <v>5.7586992770308203E-2</v>
      </c>
      <c r="Q30" s="17">
        <v>5.3999981782649198E-2</v>
      </c>
      <c r="R30" s="17"/>
      <c r="S30" s="17">
        <v>8.2905517320672695E-2</v>
      </c>
      <c r="T30" s="17">
        <v>3.3432609331022899E-2</v>
      </c>
      <c r="U30" s="17">
        <v>5.80155471082901E-2</v>
      </c>
      <c r="V30" s="17">
        <v>5.5536802641710702E-2</v>
      </c>
      <c r="W30" s="17">
        <v>5.9871061489447701E-2</v>
      </c>
      <c r="X30" s="17">
        <v>5.0244687899076101E-2</v>
      </c>
      <c r="Y30" s="17">
        <v>4.2630945304969803E-2</v>
      </c>
      <c r="Z30" s="17">
        <v>6.8268112668959893E-2</v>
      </c>
      <c r="AA30" s="17">
        <v>3.6165150726934103E-2</v>
      </c>
      <c r="AB30" s="17">
        <v>7.5223253624009195E-2</v>
      </c>
      <c r="AC30" s="17">
        <v>7.5575574944304905E-2</v>
      </c>
      <c r="AD30" s="17">
        <v>7.8834698546575405E-2</v>
      </c>
      <c r="AE30" s="17"/>
      <c r="AF30" s="17">
        <v>5.6792808995236602E-2</v>
      </c>
      <c r="AG30" s="17">
        <v>6.8607535848075302E-2</v>
      </c>
      <c r="AH30" s="17">
        <v>5.1788232847337301E-2</v>
      </c>
      <c r="AI30" s="17">
        <v>5.03937997113365E-2</v>
      </c>
      <c r="AJ30" s="17">
        <v>5.2920539579976701E-2</v>
      </c>
      <c r="AK30" s="17"/>
      <c r="AL30" s="17">
        <v>5.2172148190391003E-2</v>
      </c>
      <c r="AM30" s="17">
        <v>4.7885560821027698E-2</v>
      </c>
      <c r="AN30" s="17">
        <v>9.6594632560264307E-2</v>
      </c>
      <c r="AO30" s="17">
        <v>6.6129614680550397E-2</v>
      </c>
      <c r="AP30" s="17">
        <v>4.7679659761803002E-2</v>
      </c>
      <c r="AQ30" s="17"/>
      <c r="AR30" s="17">
        <v>5.8703367187257903E-2</v>
      </c>
      <c r="AS30" s="17">
        <v>5.7121938990188401E-2</v>
      </c>
      <c r="AT30" s="17">
        <v>4.9424155270012503E-2</v>
      </c>
    </row>
    <row r="31" spans="2:46" x14ac:dyDescent="0.3">
      <c r="B31" s="18" t="s">
        <v>180</v>
      </c>
      <c r="C31" s="17">
        <v>5.6980911294389501E-2</v>
      </c>
      <c r="D31" s="17">
        <v>6.0223303474951001E-2</v>
      </c>
      <c r="E31" s="17">
        <v>5.3977199738904302E-2</v>
      </c>
      <c r="F31" s="17"/>
      <c r="G31" s="17">
        <v>7.28438859280124E-2</v>
      </c>
      <c r="H31" s="17">
        <v>7.5789382537506597E-2</v>
      </c>
      <c r="I31" s="17">
        <v>4.5222678089952298E-2</v>
      </c>
      <c r="J31" s="17">
        <v>3.7915805879979399E-2</v>
      </c>
      <c r="K31" s="17">
        <v>3.5088844351695597E-2</v>
      </c>
      <c r="L31" s="17">
        <v>7.09230208152863E-2</v>
      </c>
      <c r="M31" s="17"/>
      <c r="N31" s="17">
        <v>8.6110498246748601E-2</v>
      </c>
      <c r="O31" s="17">
        <v>7.06396055677911E-2</v>
      </c>
      <c r="P31" s="17">
        <v>3.50348373238977E-2</v>
      </c>
      <c r="Q31" s="17">
        <v>3.1372978686988497E-2</v>
      </c>
      <c r="R31" s="17"/>
      <c r="S31" s="17">
        <v>7.2970467881700099E-2</v>
      </c>
      <c r="T31" s="17">
        <v>6.2989620605918506E-2</v>
      </c>
      <c r="U31" s="17">
        <v>5.4355206953312203E-2</v>
      </c>
      <c r="V31" s="17">
        <v>3.7967893340827799E-2</v>
      </c>
      <c r="W31" s="17">
        <v>4.4462337372160897E-2</v>
      </c>
      <c r="X31" s="17">
        <v>4.17529780824413E-2</v>
      </c>
      <c r="Y31" s="17">
        <v>6.6316498691739806E-2</v>
      </c>
      <c r="Z31" s="17">
        <v>4.4040201925056102E-2</v>
      </c>
      <c r="AA31" s="17">
        <v>4.7388564920460702E-2</v>
      </c>
      <c r="AB31" s="17">
        <v>6.5909638736179596E-2</v>
      </c>
      <c r="AC31" s="17">
        <v>8.5299207523530596E-2</v>
      </c>
      <c r="AD31" s="17">
        <v>4.8394279252230797E-2</v>
      </c>
      <c r="AE31" s="17"/>
      <c r="AF31" s="17">
        <v>5.7830988619731398E-2</v>
      </c>
      <c r="AG31" s="17">
        <v>7.4809544947444295E-2</v>
      </c>
      <c r="AH31" s="17">
        <v>1.00002364633689E-2</v>
      </c>
      <c r="AI31" s="17">
        <v>4.0793269457374798E-2</v>
      </c>
      <c r="AJ31" s="17">
        <v>0.104378016616818</v>
      </c>
      <c r="AK31" s="17"/>
      <c r="AL31" s="17">
        <v>0.111966301877111</v>
      </c>
      <c r="AM31" s="17">
        <v>1.3996387169229E-2</v>
      </c>
      <c r="AN31" s="17">
        <v>8.2320671903519396E-2</v>
      </c>
      <c r="AO31" s="17">
        <v>6.22932699861031E-2</v>
      </c>
      <c r="AP31" s="17">
        <v>7.5675458566336506E-2</v>
      </c>
      <c r="AQ31" s="17"/>
      <c r="AR31" s="17">
        <v>6.8306293745262703E-2</v>
      </c>
      <c r="AS31" s="17">
        <v>4.3205773402726702E-2</v>
      </c>
      <c r="AT31" s="17">
        <v>6.3239784114253003E-2</v>
      </c>
    </row>
    <row r="32" spans="2:46" x14ac:dyDescent="0.3">
      <c r="B32" s="18" t="s">
        <v>181</v>
      </c>
      <c r="C32" s="17">
        <v>5.43025090733531E-2</v>
      </c>
      <c r="D32" s="17">
        <v>5.8232494507552898E-2</v>
      </c>
      <c r="E32" s="17">
        <v>5.0618151169024898E-2</v>
      </c>
      <c r="F32" s="17"/>
      <c r="G32" s="17">
        <v>5.63496188132298E-2</v>
      </c>
      <c r="H32" s="17">
        <v>6.8848640864864905E-2</v>
      </c>
      <c r="I32" s="17">
        <v>5.5999156390396099E-2</v>
      </c>
      <c r="J32" s="17">
        <v>5.0849496776541499E-2</v>
      </c>
      <c r="K32" s="17">
        <v>4.0513783933059197E-2</v>
      </c>
      <c r="L32" s="17">
        <v>5.1804869647013002E-2</v>
      </c>
      <c r="M32" s="17"/>
      <c r="N32" s="17">
        <v>6.3203039836772099E-2</v>
      </c>
      <c r="O32" s="17">
        <v>6.3999688029940396E-2</v>
      </c>
      <c r="P32" s="17">
        <v>4.4746891569757197E-2</v>
      </c>
      <c r="Q32" s="17">
        <v>4.3689809858481102E-2</v>
      </c>
      <c r="R32" s="17"/>
      <c r="S32" s="17">
        <v>6.3679192694153605E-2</v>
      </c>
      <c r="T32" s="17">
        <v>5.7797623917347801E-2</v>
      </c>
      <c r="U32" s="17">
        <v>7.3799178156853495E-2</v>
      </c>
      <c r="V32" s="17">
        <v>2.3217338264963399E-2</v>
      </c>
      <c r="W32" s="17">
        <v>8.5791478378509201E-2</v>
      </c>
      <c r="X32" s="17">
        <v>5.9565611131825902E-2</v>
      </c>
      <c r="Y32" s="17">
        <v>6.5766840751212099E-2</v>
      </c>
      <c r="Z32" s="17">
        <v>5.6810564951082602E-2</v>
      </c>
      <c r="AA32" s="17">
        <v>2.0658276439637701E-2</v>
      </c>
      <c r="AB32" s="17">
        <v>8.0818462855599002E-2</v>
      </c>
      <c r="AC32" s="17">
        <v>2.1083346474294301E-2</v>
      </c>
      <c r="AD32" s="17">
        <v>1.2373829178807199E-2</v>
      </c>
      <c r="AE32" s="17"/>
      <c r="AF32" s="17">
        <v>8.5656221169892105E-2</v>
      </c>
      <c r="AG32" s="17">
        <v>5.1848117353919101E-2</v>
      </c>
      <c r="AH32" s="17">
        <v>4.3117667699934303E-2</v>
      </c>
      <c r="AI32" s="17">
        <v>6.2180987467468099E-2</v>
      </c>
      <c r="AJ32" s="17">
        <v>7.3124200980674306E-2</v>
      </c>
      <c r="AK32" s="17"/>
      <c r="AL32" s="17">
        <v>9.8509952256923106E-2</v>
      </c>
      <c r="AM32" s="17">
        <v>3.5134825063940701E-2</v>
      </c>
      <c r="AN32" s="17">
        <v>5.2428076911334998E-2</v>
      </c>
      <c r="AO32" s="17">
        <v>7.7923368254358305E-2</v>
      </c>
      <c r="AP32" s="17">
        <v>7.4919513917541605E-2</v>
      </c>
      <c r="AQ32" s="17"/>
      <c r="AR32" s="17">
        <v>5.6840096356591201E-2</v>
      </c>
      <c r="AS32" s="17">
        <v>4.6525602001956698E-2</v>
      </c>
      <c r="AT32" s="17">
        <v>7.9433904641497993E-2</v>
      </c>
    </row>
    <row r="33" spans="2:46" x14ac:dyDescent="0.3">
      <c r="B33" s="18" t="s">
        <v>182</v>
      </c>
      <c r="C33" s="17">
        <v>5.4189761160827202E-2</v>
      </c>
      <c r="D33" s="17">
        <v>4.7895144754424197E-2</v>
      </c>
      <c r="E33" s="17">
        <v>6.0508551293795801E-2</v>
      </c>
      <c r="F33" s="17"/>
      <c r="G33" s="17">
        <v>7.3707421738374704E-2</v>
      </c>
      <c r="H33" s="17">
        <v>0.114492450099959</v>
      </c>
      <c r="I33" s="17">
        <v>6.4684272866389406E-2</v>
      </c>
      <c r="J33" s="17">
        <v>2.3857252223865501E-2</v>
      </c>
      <c r="K33" s="17">
        <v>3.2125783578704201E-2</v>
      </c>
      <c r="L33" s="17">
        <v>2.30926906639498E-2</v>
      </c>
      <c r="M33" s="17"/>
      <c r="N33" s="17">
        <v>6.6933036325214301E-2</v>
      </c>
      <c r="O33" s="17">
        <v>4.1631495091957599E-2</v>
      </c>
      <c r="P33" s="17">
        <v>4.3019622169294898E-2</v>
      </c>
      <c r="Q33" s="17">
        <v>6.3950547256799994E-2</v>
      </c>
      <c r="R33" s="17"/>
      <c r="S33" s="17">
        <v>0.104627093852079</v>
      </c>
      <c r="T33" s="17">
        <v>4.0063189481026898E-2</v>
      </c>
      <c r="U33" s="17">
        <v>6.9974295335452893E-2</v>
      </c>
      <c r="V33" s="17">
        <v>5.8348032374969903E-2</v>
      </c>
      <c r="W33" s="17">
        <v>3.18457893048689E-2</v>
      </c>
      <c r="X33" s="17">
        <v>8.2425578354025003E-2</v>
      </c>
      <c r="Y33" s="17">
        <v>3.1356532732839802E-2</v>
      </c>
      <c r="Z33" s="17">
        <v>5.71243145719409E-2</v>
      </c>
      <c r="AA33" s="17">
        <v>3.6794470308529698E-2</v>
      </c>
      <c r="AB33" s="17">
        <v>2.66202773203171E-2</v>
      </c>
      <c r="AC33" s="17">
        <v>3.5643430283572301E-2</v>
      </c>
      <c r="AD33" s="17">
        <v>2.6839978937420399E-2</v>
      </c>
      <c r="AE33" s="17"/>
      <c r="AF33" s="17">
        <v>8.9073180629452603E-2</v>
      </c>
      <c r="AG33" s="17">
        <v>7.1534764136563705E-2</v>
      </c>
      <c r="AH33" s="17">
        <v>3.3345488617897899E-2</v>
      </c>
      <c r="AI33" s="17">
        <v>3.3896063197601002E-2</v>
      </c>
      <c r="AJ33" s="17">
        <v>4.4480896840551301E-2</v>
      </c>
      <c r="AK33" s="17"/>
      <c r="AL33" s="17">
        <v>5.66250887407065E-2</v>
      </c>
      <c r="AM33" s="17">
        <v>3.8219868994785897E-2</v>
      </c>
      <c r="AN33" s="17">
        <v>8.9484639204200703E-2</v>
      </c>
      <c r="AO33" s="17">
        <v>4.0123414673670803E-2</v>
      </c>
      <c r="AP33" s="17">
        <v>8.4396153102328703E-2</v>
      </c>
      <c r="AQ33" s="17"/>
      <c r="AR33" s="17">
        <v>6.7323723362564897E-2</v>
      </c>
      <c r="AS33" s="17">
        <v>3.75835646951534E-2</v>
      </c>
      <c r="AT33" s="17">
        <v>4.8100434125702599E-2</v>
      </c>
    </row>
    <row r="34" spans="2:46" x14ac:dyDescent="0.3">
      <c r="B34" s="18" t="s">
        <v>183</v>
      </c>
      <c r="C34" s="17">
        <v>4.5403972839655297E-2</v>
      </c>
      <c r="D34" s="17">
        <v>5.2603235500705697E-2</v>
      </c>
      <c r="E34" s="17">
        <v>3.8494716612537998E-2</v>
      </c>
      <c r="F34" s="17"/>
      <c r="G34" s="17">
        <v>6.2792454165693803E-2</v>
      </c>
      <c r="H34" s="17">
        <v>6.3582339166082802E-2</v>
      </c>
      <c r="I34" s="17">
        <v>5.8752804945080797E-2</v>
      </c>
      <c r="J34" s="17">
        <v>4.4651339748067599E-2</v>
      </c>
      <c r="K34" s="17">
        <v>3.1906722920914302E-2</v>
      </c>
      <c r="L34" s="17">
        <v>1.7844679155857201E-2</v>
      </c>
      <c r="M34" s="17"/>
      <c r="N34" s="17">
        <v>4.0275365985044699E-2</v>
      </c>
      <c r="O34" s="17">
        <v>4.4075252982794397E-2</v>
      </c>
      <c r="P34" s="17">
        <v>5.0000195007688E-2</v>
      </c>
      <c r="Q34" s="17">
        <v>4.8814987211576101E-2</v>
      </c>
      <c r="R34" s="17"/>
      <c r="S34" s="17">
        <v>7.8351181089548499E-2</v>
      </c>
      <c r="T34" s="17">
        <v>2.9912020877701902E-2</v>
      </c>
      <c r="U34" s="17">
        <v>5.57476449280336E-2</v>
      </c>
      <c r="V34" s="17">
        <v>4.8612125204468802E-2</v>
      </c>
      <c r="W34" s="17">
        <v>5.66864824643303E-2</v>
      </c>
      <c r="X34" s="17">
        <v>3.8319631100383597E-2</v>
      </c>
      <c r="Y34" s="17">
        <v>2.7717560057669899E-2</v>
      </c>
      <c r="Z34" s="17">
        <v>4.6343639858324598E-2</v>
      </c>
      <c r="AA34" s="17">
        <v>3.4732595125571301E-2</v>
      </c>
      <c r="AB34" s="17">
        <v>3.1787888196291497E-2</v>
      </c>
      <c r="AC34" s="17">
        <v>1.8076817790413698E-2</v>
      </c>
      <c r="AD34" s="17">
        <v>8.7965919012042093E-2</v>
      </c>
      <c r="AE34" s="17"/>
      <c r="AF34" s="17">
        <v>8.0782827887165301E-2</v>
      </c>
      <c r="AG34" s="17">
        <v>2.75226610199742E-2</v>
      </c>
      <c r="AH34" s="17">
        <v>6.2596270598275397E-2</v>
      </c>
      <c r="AI34" s="17">
        <v>4.8936767257741903E-2</v>
      </c>
      <c r="AJ34" s="17">
        <v>6.5097204112554305E-2</v>
      </c>
      <c r="AK34" s="17"/>
      <c r="AL34" s="17">
        <v>7.3628186453823005E-2</v>
      </c>
      <c r="AM34" s="17">
        <v>5.0446697754350601E-2</v>
      </c>
      <c r="AN34" s="17">
        <v>3.4699161257360299E-2</v>
      </c>
      <c r="AO34" s="17">
        <v>4.94786792213966E-2</v>
      </c>
      <c r="AP34" s="17">
        <v>5.7421059215095299E-2</v>
      </c>
      <c r="AQ34" s="17"/>
      <c r="AR34" s="17">
        <v>4.3889124360359098E-2</v>
      </c>
      <c r="AS34" s="17">
        <v>4.66284149370002E-2</v>
      </c>
      <c r="AT34" s="17">
        <v>4.7666763691638102E-2</v>
      </c>
    </row>
    <row r="35" spans="2:46" x14ac:dyDescent="0.3">
      <c r="B35" s="18" t="s">
        <v>184</v>
      </c>
      <c r="C35" s="17">
        <v>4.2982641205272898E-2</v>
      </c>
      <c r="D35" s="17">
        <v>4.3861987913919202E-2</v>
      </c>
      <c r="E35" s="17">
        <v>4.2249461821475598E-2</v>
      </c>
      <c r="F35" s="17"/>
      <c r="G35" s="17">
        <v>6.4723711003077097E-2</v>
      </c>
      <c r="H35" s="17">
        <v>5.2724564218531798E-2</v>
      </c>
      <c r="I35" s="17">
        <v>3.1697755659317699E-2</v>
      </c>
      <c r="J35" s="17">
        <v>4.9495415491613001E-2</v>
      </c>
      <c r="K35" s="17">
        <v>4.3848218281099E-2</v>
      </c>
      <c r="L35" s="17">
        <v>2.3906070206297099E-2</v>
      </c>
      <c r="M35" s="17"/>
      <c r="N35" s="17">
        <v>5.2976765637445002E-2</v>
      </c>
      <c r="O35" s="17">
        <v>4.1050222050730598E-2</v>
      </c>
      <c r="P35" s="17">
        <v>3.93295424307692E-2</v>
      </c>
      <c r="Q35" s="17">
        <v>3.7940572417422998E-2</v>
      </c>
      <c r="R35" s="17"/>
      <c r="S35" s="17">
        <v>4.2249977783512201E-2</v>
      </c>
      <c r="T35" s="17">
        <v>2.2948296400938401E-2</v>
      </c>
      <c r="U35" s="17">
        <v>4.2737218377580197E-2</v>
      </c>
      <c r="V35" s="17">
        <v>5.2448316878868299E-2</v>
      </c>
      <c r="W35" s="17">
        <v>4.9747565900386002E-2</v>
      </c>
      <c r="X35" s="17">
        <v>9.4219212569653404E-2</v>
      </c>
      <c r="Y35" s="17">
        <v>5.3719384780350703E-2</v>
      </c>
      <c r="Z35" s="17">
        <v>4.8696847694132697E-2</v>
      </c>
      <c r="AA35" s="17">
        <v>3.6578426076376097E-2</v>
      </c>
      <c r="AB35" s="17">
        <v>3.5525097486398899E-2</v>
      </c>
      <c r="AC35" s="17">
        <v>1.02239001848371E-2</v>
      </c>
      <c r="AD35" s="17">
        <v>0</v>
      </c>
      <c r="AE35" s="17"/>
      <c r="AF35" s="17">
        <v>3.3770772137171001E-2</v>
      </c>
      <c r="AG35" s="17">
        <v>4.7185452935152902E-2</v>
      </c>
      <c r="AH35" s="17">
        <v>3.7100951774920198E-2</v>
      </c>
      <c r="AI35" s="17">
        <v>3.94660910428761E-2</v>
      </c>
      <c r="AJ35" s="17">
        <v>7.5812238081102004E-2</v>
      </c>
      <c r="AK35" s="17"/>
      <c r="AL35" s="17">
        <v>7.5393180599920007E-2</v>
      </c>
      <c r="AM35" s="17">
        <v>4.2185780220864999E-2</v>
      </c>
      <c r="AN35" s="17">
        <v>4.5693665163384398E-2</v>
      </c>
      <c r="AO35" s="17">
        <v>5.8931980526877203E-2</v>
      </c>
      <c r="AP35" s="17">
        <v>3.84702758209211E-2</v>
      </c>
      <c r="AQ35" s="17"/>
      <c r="AR35" s="17">
        <v>3.6096412371297099E-2</v>
      </c>
      <c r="AS35" s="17">
        <v>4.9198771365728103E-2</v>
      </c>
      <c r="AT35" s="17">
        <v>5.44678175596073E-2</v>
      </c>
    </row>
    <row r="36" spans="2:46" x14ac:dyDescent="0.3">
      <c r="B36" s="18" t="s">
        <v>185</v>
      </c>
      <c r="C36" s="17">
        <v>3.9056711483537197E-2</v>
      </c>
      <c r="D36" s="17">
        <v>3.2406178694452101E-2</v>
      </c>
      <c r="E36" s="17">
        <v>4.5678954588290799E-2</v>
      </c>
      <c r="F36" s="17"/>
      <c r="G36" s="17">
        <v>2.5166718278981801E-2</v>
      </c>
      <c r="H36" s="17">
        <v>1.6126413276065801E-2</v>
      </c>
      <c r="I36" s="17">
        <v>5.6564849865202903E-2</v>
      </c>
      <c r="J36" s="17">
        <v>5.9281169119039599E-2</v>
      </c>
      <c r="K36" s="17">
        <v>3.7528418148010501E-2</v>
      </c>
      <c r="L36" s="17">
        <v>3.7265512059409998E-2</v>
      </c>
      <c r="M36" s="17"/>
      <c r="N36" s="17">
        <v>3.4054820084071798E-2</v>
      </c>
      <c r="O36" s="17">
        <v>3.0947772820777798E-2</v>
      </c>
      <c r="P36" s="17">
        <v>3.5575180048043199E-2</v>
      </c>
      <c r="Q36" s="17">
        <v>5.6388336826888798E-2</v>
      </c>
      <c r="R36" s="17"/>
      <c r="S36" s="17">
        <v>2.5786568281342698E-2</v>
      </c>
      <c r="T36" s="17">
        <v>3.90258553368154E-2</v>
      </c>
      <c r="U36" s="17">
        <v>1.7015545064268601E-2</v>
      </c>
      <c r="V36" s="17">
        <v>3.8372718701177103E-2</v>
      </c>
      <c r="W36" s="17">
        <v>5.2870002568847101E-2</v>
      </c>
      <c r="X36" s="17">
        <v>2.9749313896953299E-2</v>
      </c>
      <c r="Y36" s="17">
        <v>6.2600202186595302E-2</v>
      </c>
      <c r="Z36" s="17">
        <v>6.8130197281967703E-2</v>
      </c>
      <c r="AA36" s="17">
        <v>3.9004036279841003E-2</v>
      </c>
      <c r="AB36" s="17">
        <v>5.5178873031573698E-2</v>
      </c>
      <c r="AC36" s="17">
        <v>2.5682769200565399E-2</v>
      </c>
      <c r="AD36" s="17">
        <v>3.0518665626171101E-2</v>
      </c>
      <c r="AE36" s="17"/>
      <c r="AF36" s="17">
        <v>6.0108714677048897E-2</v>
      </c>
      <c r="AG36" s="17">
        <v>5.3299120263049803E-2</v>
      </c>
      <c r="AH36" s="17">
        <v>3.07525795552951E-2</v>
      </c>
      <c r="AI36" s="17">
        <v>0</v>
      </c>
      <c r="AJ36" s="17">
        <v>3.06611108114981E-2</v>
      </c>
      <c r="AK36" s="17"/>
      <c r="AL36" s="17">
        <v>2.9779899894950598E-2</v>
      </c>
      <c r="AM36" s="17">
        <v>2.70036798277733E-2</v>
      </c>
      <c r="AN36" s="17">
        <v>4.7874228302216597E-2</v>
      </c>
      <c r="AO36" s="17">
        <v>0</v>
      </c>
      <c r="AP36" s="17">
        <v>7.1923368830553405E-2</v>
      </c>
      <c r="AQ36" s="17"/>
      <c r="AR36" s="17">
        <v>6.3454276077523894E-2</v>
      </c>
      <c r="AS36" s="17">
        <v>1.76260745238557E-2</v>
      </c>
      <c r="AT36" s="17">
        <v>0</v>
      </c>
    </row>
    <row r="37" spans="2:46" x14ac:dyDescent="0.3">
      <c r="B37" s="18" t="s">
        <v>186</v>
      </c>
      <c r="C37" s="17">
        <v>3.8891847326533197E-2</v>
      </c>
      <c r="D37" s="17">
        <v>4.7614740012838698E-2</v>
      </c>
      <c r="E37" s="17">
        <v>3.0472647521743602E-2</v>
      </c>
      <c r="F37" s="17"/>
      <c r="G37" s="17">
        <v>3.8774220390411597E-2</v>
      </c>
      <c r="H37" s="17">
        <v>6.5948858108187999E-2</v>
      </c>
      <c r="I37" s="17">
        <v>4.4522411739876401E-2</v>
      </c>
      <c r="J37" s="17">
        <v>2.66292462509739E-2</v>
      </c>
      <c r="K37" s="17">
        <v>1.01435315474179E-2</v>
      </c>
      <c r="L37" s="17">
        <v>4.1673814434291502E-2</v>
      </c>
      <c r="M37" s="17"/>
      <c r="N37" s="17">
        <v>4.8917367811940102E-2</v>
      </c>
      <c r="O37" s="17">
        <v>4.1485881145098602E-2</v>
      </c>
      <c r="P37" s="17">
        <v>4.3426810527165703E-2</v>
      </c>
      <c r="Q37" s="17">
        <v>2.1876178223749401E-2</v>
      </c>
      <c r="R37" s="17"/>
      <c r="S37" s="17">
        <v>6.4090787850101097E-2</v>
      </c>
      <c r="T37" s="17">
        <v>2.7265900849787601E-2</v>
      </c>
      <c r="U37" s="17">
        <v>2.7622744425324499E-2</v>
      </c>
      <c r="V37" s="17">
        <v>3.4089987663709999E-2</v>
      </c>
      <c r="W37" s="17">
        <v>3.95157571623923E-2</v>
      </c>
      <c r="X37" s="17">
        <v>1.8110297596578201E-2</v>
      </c>
      <c r="Y37" s="17">
        <v>3.0411479972856599E-2</v>
      </c>
      <c r="Z37" s="17">
        <v>9.8859629826831705E-2</v>
      </c>
      <c r="AA37" s="17">
        <v>5.4283372442831601E-2</v>
      </c>
      <c r="AB37" s="17">
        <v>2.1774160276200199E-2</v>
      </c>
      <c r="AC37" s="17">
        <v>1.4739538892566101E-2</v>
      </c>
      <c r="AD37" s="17">
        <v>5.5401029778499498E-2</v>
      </c>
      <c r="AE37" s="17"/>
      <c r="AF37" s="17">
        <v>7.7779318953542606E-2</v>
      </c>
      <c r="AG37" s="17">
        <v>4.0660113178428103E-2</v>
      </c>
      <c r="AH37" s="17">
        <v>3.8998049725711401E-2</v>
      </c>
      <c r="AI37" s="17">
        <v>5.6838077070704901E-2</v>
      </c>
      <c r="AJ37" s="17">
        <v>4.3409151449952402E-2</v>
      </c>
      <c r="AK37" s="17"/>
      <c r="AL37" s="17">
        <v>4.0944781071391601E-2</v>
      </c>
      <c r="AM37" s="17">
        <v>4.93740659408528E-2</v>
      </c>
      <c r="AN37" s="17">
        <v>3.6262279097803302E-2</v>
      </c>
      <c r="AO37" s="17">
        <v>6.6531975075587793E-2</v>
      </c>
      <c r="AP37" s="17">
        <v>3.4533579675478501E-2</v>
      </c>
      <c r="AQ37" s="17"/>
      <c r="AR37" s="17">
        <v>2.8545273569888601E-2</v>
      </c>
      <c r="AS37" s="17">
        <v>5.1179423872951199E-2</v>
      </c>
      <c r="AT37" s="17">
        <v>5.25472139304686E-2</v>
      </c>
    </row>
    <row r="38" spans="2:46" x14ac:dyDescent="0.3">
      <c r="B38" s="18" t="s">
        <v>187</v>
      </c>
      <c r="C38" s="17">
        <v>2.3460379608558402E-2</v>
      </c>
      <c r="D38" s="17">
        <v>2.8038562264628301E-2</v>
      </c>
      <c r="E38" s="17">
        <v>1.9050606073126301E-2</v>
      </c>
      <c r="F38" s="17"/>
      <c r="G38" s="17">
        <v>3.6110189604007997E-2</v>
      </c>
      <c r="H38" s="17">
        <v>1.9699251632989599E-2</v>
      </c>
      <c r="I38" s="17">
        <v>1.8588446646643001E-2</v>
      </c>
      <c r="J38" s="17">
        <v>1.34700412606627E-2</v>
      </c>
      <c r="K38" s="17">
        <v>2.35184645440446E-2</v>
      </c>
      <c r="L38" s="17">
        <v>3.0146914470224301E-2</v>
      </c>
      <c r="M38" s="17"/>
      <c r="N38" s="17">
        <v>2.1247925255984599E-2</v>
      </c>
      <c r="O38" s="17">
        <v>2.17810060244117E-2</v>
      </c>
      <c r="P38" s="17">
        <v>2.5373585882741901E-2</v>
      </c>
      <c r="Q38" s="17">
        <v>2.6187331307401501E-2</v>
      </c>
      <c r="R38" s="17"/>
      <c r="S38" s="17">
        <v>1.53451143231919E-2</v>
      </c>
      <c r="T38" s="17">
        <v>2.2826651872768101E-2</v>
      </c>
      <c r="U38" s="17">
        <v>3.0366148750798599E-2</v>
      </c>
      <c r="V38" s="17">
        <v>1.16830404570888E-2</v>
      </c>
      <c r="W38" s="17">
        <v>3.9494399328689998E-2</v>
      </c>
      <c r="X38" s="17">
        <v>1.2848535419451501E-2</v>
      </c>
      <c r="Y38" s="17">
        <v>1.0059013822820401E-2</v>
      </c>
      <c r="Z38" s="17">
        <v>2.7647861508876902E-2</v>
      </c>
      <c r="AA38" s="17">
        <v>3.9983892359784098E-2</v>
      </c>
      <c r="AB38" s="17">
        <v>3.8383707162367497E-2</v>
      </c>
      <c r="AC38" s="17">
        <v>1.5814179013654998E-2</v>
      </c>
      <c r="AD38" s="17">
        <v>1.30645625490073E-2</v>
      </c>
      <c r="AE38" s="17"/>
      <c r="AF38" s="17">
        <v>4.3185687909043098E-2</v>
      </c>
      <c r="AG38" s="17">
        <v>1.5112773117405101E-2</v>
      </c>
      <c r="AH38" s="17">
        <v>3.83523843318875E-2</v>
      </c>
      <c r="AI38" s="17">
        <v>2.4438227891824701E-2</v>
      </c>
      <c r="AJ38" s="17">
        <v>2.1965930790100001E-2</v>
      </c>
      <c r="AK38" s="17"/>
      <c r="AL38" s="17">
        <v>2.5328471187508701E-2</v>
      </c>
      <c r="AM38" s="17">
        <v>3.3694173595779399E-2</v>
      </c>
      <c r="AN38" s="17">
        <v>1.7387161124994499E-2</v>
      </c>
      <c r="AO38" s="17">
        <v>1.3651837304919701E-2</v>
      </c>
      <c r="AP38" s="17">
        <v>3.0300345353552499E-2</v>
      </c>
      <c r="AQ38" s="17"/>
      <c r="AR38" s="17">
        <v>2.2356302910714599E-2</v>
      </c>
      <c r="AS38" s="17">
        <v>2.5998433938966999E-2</v>
      </c>
      <c r="AT38" s="17">
        <v>2.35707915552037E-2</v>
      </c>
    </row>
    <row r="39" spans="2:46" x14ac:dyDescent="0.3">
      <c r="B39" s="18" t="s">
        <v>188</v>
      </c>
      <c r="C39" s="19">
        <v>1.09627566328621E-2</v>
      </c>
      <c r="D39" s="19">
        <v>7.8828673002376108E-3</v>
      </c>
      <c r="E39" s="19">
        <v>1.4008469152020401E-2</v>
      </c>
      <c r="F39" s="19"/>
      <c r="G39" s="19">
        <v>1.2214323264191499E-2</v>
      </c>
      <c r="H39" s="19">
        <v>2.20143228506702E-2</v>
      </c>
      <c r="I39" s="19">
        <v>2.47079066115641E-2</v>
      </c>
      <c r="J39" s="19">
        <v>4.7134620197865204E-3</v>
      </c>
      <c r="K39" s="19">
        <v>0</v>
      </c>
      <c r="L39" s="19">
        <v>2.3867929710792799E-3</v>
      </c>
      <c r="M39" s="19"/>
      <c r="N39" s="19">
        <v>8.7117701235482504E-3</v>
      </c>
      <c r="O39" s="19">
        <v>9.0693867047041393E-3</v>
      </c>
      <c r="P39" s="19">
        <v>1.55736171205223E-2</v>
      </c>
      <c r="Q39" s="19">
        <v>1.1434104240129301E-2</v>
      </c>
      <c r="R39" s="19"/>
      <c r="S39" s="19">
        <v>1.2370881227885201E-2</v>
      </c>
      <c r="T39" s="19">
        <v>8.3684640547287605E-3</v>
      </c>
      <c r="U39" s="19">
        <v>3.9619796918901502E-3</v>
      </c>
      <c r="V39" s="19">
        <v>1.6792262967946E-2</v>
      </c>
      <c r="W39" s="19">
        <v>0</v>
      </c>
      <c r="X39" s="19">
        <v>2.0186150337109701E-2</v>
      </c>
      <c r="Y39" s="19">
        <v>0</v>
      </c>
      <c r="Z39" s="19">
        <v>0</v>
      </c>
      <c r="AA39" s="19">
        <v>1.69958986886894E-2</v>
      </c>
      <c r="AB39" s="19">
        <v>9.1683061764866493E-3</v>
      </c>
      <c r="AC39" s="19">
        <v>1.7363702472639499E-2</v>
      </c>
      <c r="AD39" s="19">
        <v>3.12111132999272E-2</v>
      </c>
      <c r="AE39" s="19"/>
      <c r="AF39" s="19">
        <v>3.7522224943973302E-2</v>
      </c>
      <c r="AG39" s="19">
        <v>1.3680188999466599E-2</v>
      </c>
      <c r="AH39" s="19">
        <v>1.1574580402426E-2</v>
      </c>
      <c r="AI39" s="19">
        <v>0</v>
      </c>
      <c r="AJ39" s="19">
        <v>5.6623251087905098E-3</v>
      </c>
      <c r="AK39" s="19"/>
      <c r="AL39" s="19">
        <v>9.7395562631269993E-3</v>
      </c>
      <c r="AM39" s="19">
        <v>7.2369927716436503E-3</v>
      </c>
      <c r="AN39" s="19">
        <v>1.6653386818090001E-2</v>
      </c>
      <c r="AO39" s="19">
        <v>6.07612458050244E-3</v>
      </c>
      <c r="AP39" s="19">
        <v>3.3090920999908797E-2</v>
      </c>
      <c r="AQ39" s="19"/>
      <c r="AR39" s="19">
        <v>1.48462322687706E-2</v>
      </c>
      <c r="AS39" s="19">
        <v>9.6580966865507604E-3</v>
      </c>
      <c r="AT39" s="19">
        <v>4.0287164272730502E-3</v>
      </c>
    </row>
    <row r="40" spans="2:46" x14ac:dyDescent="0.3">
      <c r="B40" s="16"/>
    </row>
    <row r="41" spans="2:46" x14ac:dyDescent="0.3">
      <c r="B41" t="s">
        <v>66</v>
      </c>
    </row>
    <row r="42" spans="2:46" x14ac:dyDescent="0.3">
      <c r="B42" t="s">
        <v>67</v>
      </c>
    </row>
    <row r="44" spans="2:46" x14ac:dyDescent="0.3">
      <c r="B44"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T4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190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185</v>
      </c>
      <c r="C9" s="17">
        <v>0.20982985874693399</v>
      </c>
      <c r="D9" s="17">
        <v>0.20002396436895101</v>
      </c>
      <c r="E9" s="17">
        <v>0.22004440205418799</v>
      </c>
      <c r="F9" s="17"/>
      <c r="G9" s="17">
        <v>0.142191583072311</v>
      </c>
      <c r="H9" s="17">
        <v>0.10965909514647799</v>
      </c>
      <c r="I9" s="17">
        <v>0.203227504093353</v>
      </c>
      <c r="J9" s="17">
        <v>0.241011351765272</v>
      </c>
      <c r="K9" s="17">
        <v>0.287783610607864</v>
      </c>
      <c r="L9" s="17">
        <v>0.263958072243824</v>
      </c>
      <c r="M9" s="17"/>
      <c r="N9" s="17">
        <v>0.15957857938557099</v>
      </c>
      <c r="O9" s="17">
        <v>0.21589098305968099</v>
      </c>
      <c r="P9" s="17">
        <v>0.2312953873236</v>
      </c>
      <c r="Q9" s="17">
        <v>0.238984314173077</v>
      </c>
      <c r="R9" s="17"/>
      <c r="S9" s="17">
        <v>0.124808061774596</v>
      </c>
      <c r="T9" s="17">
        <v>0.19856538580265901</v>
      </c>
      <c r="U9" s="17">
        <v>0.186289227437795</v>
      </c>
      <c r="V9" s="17">
        <v>0.16250116508410301</v>
      </c>
      <c r="W9" s="17">
        <v>0.256564847677827</v>
      </c>
      <c r="X9" s="17">
        <v>0.20429351894112799</v>
      </c>
      <c r="Y9" s="17">
        <v>0.220209277220378</v>
      </c>
      <c r="Z9" s="17">
        <v>0.32536286336345199</v>
      </c>
      <c r="AA9" s="17">
        <v>0.22561440776431199</v>
      </c>
      <c r="AB9" s="17">
        <v>0.23866549096735501</v>
      </c>
      <c r="AC9" s="17">
        <v>0.313426720959806</v>
      </c>
      <c r="AD9" s="17">
        <v>0.26979741181192002</v>
      </c>
      <c r="AE9" s="17"/>
      <c r="AF9" s="17">
        <v>0.24840803241246601</v>
      </c>
      <c r="AG9" s="17">
        <v>0.24825960896850999</v>
      </c>
      <c r="AH9" s="17">
        <v>0.241307432966611</v>
      </c>
      <c r="AI9" s="17">
        <v>5.9393488198616298E-2</v>
      </c>
      <c r="AJ9" s="17">
        <v>0.19168905246439299</v>
      </c>
      <c r="AK9" s="17"/>
      <c r="AL9" s="17">
        <v>0.20018273010351301</v>
      </c>
      <c r="AM9" s="17">
        <v>0.23899931804312299</v>
      </c>
      <c r="AN9" s="17">
        <v>0.23083001466886999</v>
      </c>
      <c r="AO9" s="17">
        <v>2.92535956292857E-2</v>
      </c>
      <c r="AP9" s="17">
        <v>0.25135389995386898</v>
      </c>
      <c r="AQ9" s="17"/>
      <c r="AR9" s="17">
        <v>0.29435816923635399</v>
      </c>
      <c r="AS9" s="17">
        <v>0.195329765394369</v>
      </c>
      <c r="AT9" s="17">
        <v>2.28694111149844E-2</v>
      </c>
    </row>
    <row r="10" spans="2:46" x14ac:dyDescent="0.3">
      <c r="B10" s="18" t="s">
        <v>170</v>
      </c>
      <c r="C10" s="17">
        <v>0.20798423755266501</v>
      </c>
      <c r="D10" s="17">
        <v>0.157550478611126</v>
      </c>
      <c r="E10" s="17">
        <v>0.25794255548643302</v>
      </c>
      <c r="F10" s="17"/>
      <c r="G10" s="17">
        <v>0.20664577552923699</v>
      </c>
      <c r="H10" s="17">
        <v>0.14618797826246099</v>
      </c>
      <c r="I10" s="17">
        <v>0.224989547206047</v>
      </c>
      <c r="J10" s="17">
        <v>0.279629558144319</v>
      </c>
      <c r="K10" s="17">
        <v>0.18466656299446399</v>
      </c>
      <c r="L10" s="17">
        <v>0.20269330523707399</v>
      </c>
      <c r="M10" s="17"/>
      <c r="N10" s="17">
        <v>0.145290996383139</v>
      </c>
      <c r="O10" s="17">
        <v>0.21439388519708999</v>
      </c>
      <c r="P10" s="17">
        <v>0.23068419541826399</v>
      </c>
      <c r="Q10" s="17">
        <v>0.249665973017791</v>
      </c>
      <c r="R10" s="17"/>
      <c r="S10" s="17">
        <v>0.16835241835524001</v>
      </c>
      <c r="T10" s="17">
        <v>0.24961205217586099</v>
      </c>
      <c r="U10" s="17">
        <v>0.26747553662297402</v>
      </c>
      <c r="V10" s="17">
        <v>0.20864003714906099</v>
      </c>
      <c r="W10" s="17">
        <v>0.18792716719362301</v>
      </c>
      <c r="X10" s="17">
        <v>0.21621206911514401</v>
      </c>
      <c r="Y10" s="17">
        <v>0.230720000483985</v>
      </c>
      <c r="Z10" s="17">
        <v>0.14730110741230401</v>
      </c>
      <c r="AA10" s="17">
        <v>0.18902075403506299</v>
      </c>
      <c r="AB10" s="17">
        <v>0.20739445193473999</v>
      </c>
      <c r="AC10" s="17">
        <v>0.18792474206700899</v>
      </c>
      <c r="AD10" s="17">
        <v>0.199163079572064</v>
      </c>
      <c r="AE10" s="17"/>
      <c r="AF10" s="17">
        <v>0.18468462198848901</v>
      </c>
      <c r="AG10" s="17">
        <v>0.144810168808818</v>
      </c>
      <c r="AH10" s="17">
        <v>0.183592482426954</v>
      </c>
      <c r="AI10" s="17">
        <v>0.155197371876756</v>
      </c>
      <c r="AJ10" s="17">
        <v>0.26143464234909902</v>
      </c>
      <c r="AK10" s="17"/>
      <c r="AL10" s="17">
        <v>0.214731348906194</v>
      </c>
      <c r="AM10" s="17">
        <v>0.198335385709136</v>
      </c>
      <c r="AN10" s="17">
        <v>9.7958608788069002E-2</v>
      </c>
      <c r="AO10" s="17">
        <v>0.11568578247886201</v>
      </c>
      <c r="AP10" s="17">
        <v>0.175723173588586</v>
      </c>
      <c r="AQ10" s="17"/>
      <c r="AR10" s="17">
        <v>0.218047881537726</v>
      </c>
      <c r="AS10" s="17">
        <v>0.18467264163237501</v>
      </c>
      <c r="AT10" s="17">
        <v>0.11074889613927499</v>
      </c>
    </row>
    <row r="11" spans="2:46" x14ac:dyDescent="0.3">
      <c r="B11" s="18" t="s">
        <v>167</v>
      </c>
      <c r="C11" s="17">
        <v>0.16038707890039</v>
      </c>
      <c r="D11" s="17">
        <v>0.16881455155869399</v>
      </c>
      <c r="E11" s="17">
        <v>0.15065321494655701</v>
      </c>
      <c r="F11" s="17"/>
      <c r="G11" s="17">
        <v>0.14911626349774801</v>
      </c>
      <c r="H11" s="17">
        <v>0.15323976462851399</v>
      </c>
      <c r="I11" s="17">
        <v>0.12954226013921999</v>
      </c>
      <c r="J11" s="17">
        <v>0.150108715048342</v>
      </c>
      <c r="K11" s="17">
        <v>0.19497703246308801</v>
      </c>
      <c r="L11" s="17">
        <v>0.18395440912925801</v>
      </c>
      <c r="M11" s="17"/>
      <c r="N11" s="17">
        <v>0.19119424469945401</v>
      </c>
      <c r="O11" s="17">
        <v>0.180417934311802</v>
      </c>
      <c r="P11" s="17">
        <v>0.13101797724208999</v>
      </c>
      <c r="Q11" s="17">
        <v>0.13223164955490399</v>
      </c>
      <c r="R11" s="17"/>
      <c r="S11" s="17">
        <v>0.13278510945164601</v>
      </c>
      <c r="T11" s="17">
        <v>0.20974951118851301</v>
      </c>
      <c r="U11" s="17">
        <v>0.16639326153430301</v>
      </c>
      <c r="V11" s="17">
        <v>0.20505125075663</v>
      </c>
      <c r="W11" s="17">
        <v>0.13985522284056101</v>
      </c>
      <c r="X11" s="17">
        <v>0.12884091136245099</v>
      </c>
      <c r="Y11" s="17">
        <v>0.12551820826284499</v>
      </c>
      <c r="Z11" s="17">
        <v>0.21213019380404699</v>
      </c>
      <c r="AA11" s="17">
        <v>0.122144646259402</v>
      </c>
      <c r="AB11" s="17">
        <v>0.18336836256248401</v>
      </c>
      <c r="AC11" s="17">
        <v>0.13844067734926599</v>
      </c>
      <c r="AD11" s="17">
        <v>0.20100256449920101</v>
      </c>
      <c r="AE11" s="17"/>
      <c r="AF11" s="17">
        <v>0.22965089913153</v>
      </c>
      <c r="AG11" s="17">
        <v>0.14694324018256999</v>
      </c>
      <c r="AH11" s="17">
        <v>0.117414817521298</v>
      </c>
      <c r="AI11" s="17">
        <v>0.24781457429398199</v>
      </c>
      <c r="AJ11" s="17">
        <v>0.19721813020377901</v>
      </c>
      <c r="AK11" s="17"/>
      <c r="AL11" s="17">
        <v>0.17631664724401699</v>
      </c>
      <c r="AM11" s="17">
        <v>0.137987652308838</v>
      </c>
      <c r="AN11" s="17">
        <v>0.16343433519895301</v>
      </c>
      <c r="AO11" s="17">
        <v>0.23669117750387</v>
      </c>
      <c r="AP11" s="17">
        <v>0.21751443646014201</v>
      </c>
      <c r="AQ11" s="17"/>
      <c r="AR11" s="17">
        <v>0.13511756340436501</v>
      </c>
      <c r="AS11" s="17">
        <v>0.16670907600622301</v>
      </c>
      <c r="AT11" s="17">
        <v>0.26716748178940702</v>
      </c>
    </row>
    <row r="12" spans="2:46" x14ac:dyDescent="0.3">
      <c r="B12" s="18" t="s">
        <v>164</v>
      </c>
      <c r="C12" s="17">
        <v>0.12932709109632901</v>
      </c>
      <c r="D12" s="17">
        <v>0.149144021940499</v>
      </c>
      <c r="E12" s="17">
        <v>0.110321299662428</v>
      </c>
      <c r="F12" s="17"/>
      <c r="G12" s="17">
        <v>0.164316235007087</v>
      </c>
      <c r="H12" s="17">
        <v>0.170965735745784</v>
      </c>
      <c r="I12" s="17">
        <v>0.13867333642455701</v>
      </c>
      <c r="J12" s="17">
        <v>0.10497947620350701</v>
      </c>
      <c r="K12" s="17">
        <v>7.45781345352384E-2</v>
      </c>
      <c r="L12" s="17">
        <v>0.121143602856799</v>
      </c>
      <c r="M12" s="17"/>
      <c r="N12" s="17">
        <v>0.19191122429340601</v>
      </c>
      <c r="O12" s="17">
        <v>0.114684194685237</v>
      </c>
      <c r="P12" s="17">
        <v>7.8088065501059498E-2</v>
      </c>
      <c r="Q12" s="17">
        <v>0.11964626249947501</v>
      </c>
      <c r="R12" s="17"/>
      <c r="S12" s="17">
        <v>0.176165253090487</v>
      </c>
      <c r="T12" s="17">
        <v>0.103458588311196</v>
      </c>
      <c r="U12" s="17">
        <v>0.133872792314678</v>
      </c>
      <c r="V12" s="17">
        <v>0.13185904450178701</v>
      </c>
      <c r="W12" s="17">
        <v>8.1533382791359105E-2</v>
      </c>
      <c r="X12" s="17">
        <v>0.12319650787611799</v>
      </c>
      <c r="Y12" s="17">
        <v>0.130415132181076</v>
      </c>
      <c r="Z12" s="17">
        <v>0.144314292718494</v>
      </c>
      <c r="AA12" s="17">
        <v>0.14290076434780499</v>
      </c>
      <c r="AB12" s="17">
        <v>0.130698088654114</v>
      </c>
      <c r="AC12" s="17">
        <v>0.107799081949552</v>
      </c>
      <c r="AD12" s="17">
        <v>9.1911978333409597E-2</v>
      </c>
      <c r="AE12" s="17"/>
      <c r="AF12" s="17">
        <v>0.130538907715985</v>
      </c>
      <c r="AG12" s="17">
        <v>0.15654671799105099</v>
      </c>
      <c r="AH12" s="17">
        <v>9.9568952767059904E-2</v>
      </c>
      <c r="AI12" s="17">
        <v>0.17358578632465799</v>
      </c>
      <c r="AJ12" s="17">
        <v>9.7219647455609098E-2</v>
      </c>
      <c r="AK12" s="17"/>
      <c r="AL12" s="17">
        <v>0.12639543922972399</v>
      </c>
      <c r="AM12" s="17">
        <v>8.9942639635444993E-2</v>
      </c>
      <c r="AN12" s="17">
        <v>0.17788047370420601</v>
      </c>
      <c r="AO12" s="17">
        <v>0.19598639873044699</v>
      </c>
      <c r="AP12" s="17">
        <v>0.13364948251003</v>
      </c>
      <c r="AQ12" s="17"/>
      <c r="AR12" s="17">
        <v>0.10843293821224501</v>
      </c>
      <c r="AS12" s="17">
        <v>0.13038525361645101</v>
      </c>
      <c r="AT12" s="17">
        <v>0.209394414292709</v>
      </c>
    </row>
    <row r="13" spans="2:46" x14ac:dyDescent="0.3">
      <c r="B13" s="18" t="s">
        <v>161</v>
      </c>
      <c r="C13" s="17">
        <v>0.123375467116271</v>
      </c>
      <c r="D13" s="17">
        <v>0.13574014707061699</v>
      </c>
      <c r="E13" s="17">
        <v>0.111643156017755</v>
      </c>
      <c r="F13" s="17"/>
      <c r="G13" s="17">
        <v>0.12155672736123201</v>
      </c>
      <c r="H13" s="17">
        <v>0.16540365835447901</v>
      </c>
      <c r="I13" s="17">
        <v>0.107664985102416</v>
      </c>
      <c r="J13" s="17">
        <v>7.75956845454778E-2</v>
      </c>
      <c r="K13" s="17">
        <v>0.12253626890583399</v>
      </c>
      <c r="L13" s="17">
        <v>0.14100009998467899</v>
      </c>
      <c r="M13" s="17"/>
      <c r="N13" s="17">
        <v>0.143139375614109</v>
      </c>
      <c r="O13" s="17">
        <v>0.114064618440301</v>
      </c>
      <c r="P13" s="17">
        <v>0.114307909322255</v>
      </c>
      <c r="Q13" s="17">
        <v>0.11762348084718099</v>
      </c>
      <c r="R13" s="17"/>
      <c r="S13" s="17">
        <v>0.15696043123096201</v>
      </c>
      <c r="T13" s="17">
        <v>0.13088565240258601</v>
      </c>
      <c r="U13" s="17">
        <v>0.107293669155859</v>
      </c>
      <c r="V13" s="17">
        <v>0.119957189182548</v>
      </c>
      <c r="W13" s="17">
        <v>8.3649955942182094E-2</v>
      </c>
      <c r="X13" s="17">
        <v>0.142518050294344</v>
      </c>
      <c r="Y13" s="17">
        <v>0.107868684342939</v>
      </c>
      <c r="Z13" s="17">
        <v>8.8493245200640697E-2</v>
      </c>
      <c r="AA13" s="17">
        <v>0.12946762225314201</v>
      </c>
      <c r="AB13" s="17">
        <v>0.123079713691782</v>
      </c>
      <c r="AC13" s="17">
        <v>8.9336681720346103E-2</v>
      </c>
      <c r="AD13" s="17">
        <v>0.14581587071586599</v>
      </c>
      <c r="AE13" s="17"/>
      <c r="AF13" s="17">
        <v>5.8581470345357302E-2</v>
      </c>
      <c r="AG13" s="17">
        <v>0.111609753755835</v>
      </c>
      <c r="AH13" s="17">
        <v>0.10942102155505801</v>
      </c>
      <c r="AI13" s="17">
        <v>0.23479133337343899</v>
      </c>
      <c r="AJ13" s="17">
        <v>0.10875591751741701</v>
      </c>
      <c r="AK13" s="17"/>
      <c r="AL13" s="17">
        <v>8.8036706878307405E-2</v>
      </c>
      <c r="AM13" s="17">
        <v>0.122472981174078</v>
      </c>
      <c r="AN13" s="17">
        <v>0.118083800594284</v>
      </c>
      <c r="AO13" s="17">
        <v>0.27826972894584001</v>
      </c>
      <c r="AP13" s="17">
        <v>7.8948210104323499E-2</v>
      </c>
      <c r="AQ13" s="17"/>
      <c r="AR13" s="17">
        <v>6.11134147244599E-2</v>
      </c>
      <c r="AS13" s="17">
        <v>0.14612405283194899</v>
      </c>
      <c r="AT13" s="17">
        <v>0.27595924798006799</v>
      </c>
    </row>
    <row r="14" spans="2:46" x14ac:dyDescent="0.3">
      <c r="B14" s="18" t="s">
        <v>175</v>
      </c>
      <c r="C14" s="17">
        <v>0.115688313278187</v>
      </c>
      <c r="D14" s="17">
        <v>0.13834675920515899</v>
      </c>
      <c r="E14" s="17">
        <v>9.3862112275143503E-2</v>
      </c>
      <c r="F14" s="17"/>
      <c r="G14" s="17">
        <v>7.4368046932929102E-2</v>
      </c>
      <c r="H14" s="17">
        <v>0.103334012670365</v>
      </c>
      <c r="I14" s="17">
        <v>7.3875213621684796E-2</v>
      </c>
      <c r="J14" s="17">
        <v>0.11708879504278499</v>
      </c>
      <c r="K14" s="17">
        <v>0.157405363288252</v>
      </c>
      <c r="L14" s="17">
        <v>0.158160863123988</v>
      </c>
      <c r="M14" s="17"/>
      <c r="N14" s="17">
        <v>0.15159068978706899</v>
      </c>
      <c r="O14" s="17">
        <v>0.110181289041973</v>
      </c>
      <c r="P14" s="17">
        <v>0.114880309466803</v>
      </c>
      <c r="Q14" s="17">
        <v>8.3131704525137795E-2</v>
      </c>
      <c r="R14" s="17"/>
      <c r="S14" s="17">
        <v>0.108713383743792</v>
      </c>
      <c r="T14" s="17">
        <v>0.121467884306179</v>
      </c>
      <c r="U14" s="17">
        <v>7.1168027245674295E-2</v>
      </c>
      <c r="V14" s="17">
        <v>0.10886124283959001</v>
      </c>
      <c r="W14" s="17">
        <v>8.8988439736884098E-2</v>
      </c>
      <c r="X14" s="17">
        <v>0.161692085010951</v>
      </c>
      <c r="Y14" s="17">
        <v>0.13268642465147801</v>
      </c>
      <c r="Z14" s="17">
        <v>8.7920294095524001E-2</v>
      </c>
      <c r="AA14" s="17">
        <v>0.10298453724227399</v>
      </c>
      <c r="AB14" s="17">
        <v>0.10972651319801301</v>
      </c>
      <c r="AC14" s="17">
        <v>0.14654208875956201</v>
      </c>
      <c r="AD14" s="17">
        <v>0.19157998164731499</v>
      </c>
      <c r="AE14" s="17"/>
      <c r="AF14" s="17">
        <v>8.3182878571576496E-2</v>
      </c>
      <c r="AG14" s="17">
        <v>0.121122431838599</v>
      </c>
      <c r="AH14" s="17">
        <v>0.117277462421412</v>
      </c>
      <c r="AI14" s="17">
        <v>0.14412811743156601</v>
      </c>
      <c r="AJ14" s="17">
        <v>0.106598589426476</v>
      </c>
      <c r="AK14" s="17"/>
      <c r="AL14" s="17">
        <v>0.17228751969560599</v>
      </c>
      <c r="AM14" s="17">
        <v>0.120430047946645</v>
      </c>
      <c r="AN14" s="17">
        <v>0.12538312191878301</v>
      </c>
      <c r="AO14" s="17">
        <v>0.142214238446462</v>
      </c>
      <c r="AP14" s="17">
        <v>7.6766359078170907E-2</v>
      </c>
      <c r="AQ14" s="17"/>
      <c r="AR14" s="17">
        <v>9.6428460626930002E-2</v>
      </c>
      <c r="AS14" s="17">
        <v>0.13864244338078399</v>
      </c>
      <c r="AT14" s="17">
        <v>0.14494720472706701</v>
      </c>
    </row>
    <row r="15" spans="2:46" x14ac:dyDescent="0.3">
      <c r="B15" s="18" t="s">
        <v>166</v>
      </c>
      <c r="C15" s="17">
        <v>0.100723255682772</v>
      </c>
      <c r="D15" s="17">
        <v>9.8958957808165895E-2</v>
      </c>
      <c r="E15" s="17">
        <v>0.10274735566618801</v>
      </c>
      <c r="F15" s="17"/>
      <c r="G15" s="17">
        <v>7.9632952359303996E-2</v>
      </c>
      <c r="H15" s="17">
        <v>0.114246338863267</v>
      </c>
      <c r="I15" s="17">
        <v>9.7711997195371297E-2</v>
      </c>
      <c r="J15" s="17">
        <v>9.3838228802537005E-2</v>
      </c>
      <c r="K15" s="17">
        <v>8.2714764844204397E-2</v>
      </c>
      <c r="L15" s="17">
        <v>0.12393217424393101</v>
      </c>
      <c r="M15" s="17"/>
      <c r="N15" s="17">
        <v>0.11344941370417699</v>
      </c>
      <c r="O15" s="17">
        <v>0.108548213485766</v>
      </c>
      <c r="P15" s="17">
        <v>0.104176306553299</v>
      </c>
      <c r="Q15" s="17">
        <v>7.7057697107580606E-2</v>
      </c>
      <c r="R15" s="17"/>
      <c r="S15" s="17">
        <v>0.12277465005537901</v>
      </c>
      <c r="T15" s="17">
        <v>0.101486179156677</v>
      </c>
      <c r="U15" s="17">
        <v>0.10807090536346101</v>
      </c>
      <c r="V15" s="17">
        <v>0.12639560437036501</v>
      </c>
      <c r="W15" s="17">
        <v>6.9852010039462994E-2</v>
      </c>
      <c r="X15" s="17">
        <v>7.8746861773199006E-2</v>
      </c>
      <c r="Y15" s="17">
        <v>9.1208283163555295E-2</v>
      </c>
      <c r="Z15" s="17">
        <v>0.15475146321611299</v>
      </c>
      <c r="AA15" s="17">
        <v>6.6315216933590396E-2</v>
      </c>
      <c r="AB15" s="17">
        <v>0.12338767438156099</v>
      </c>
      <c r="AC15" s="17">
        <v>8.1685165977301202E-2</v>
      </c>
      <c r="AD15" s="17">
        <v>7.9364182394064994E-2</v>
      </c>
      <c r="AE15" s="17"/>
      <c r="AF15" s="17">
        <v>0.100464506744116</v>
      </c>
      <c r="AG15" s="17">
        <v>9.2213808724202706E-2</v>
      </c>
      <c r="AH15" s="17">
        <v>5.3374446807909197E-2</v>
      </c>
      <c r="AI15" s="17">
        <v>0.200244579654626</v>
      </c>
      <c r="AJ15" s="17">
        <v>8.3718247802387402E-2</v>
      </c>
      <c r="AK15" s="17"/>
      <c r="AL15" s="17">
        <v>0.101986588585284</v>
      </c>
      <c r="AM15" s="17">
        <v>8.5927120889230199E-2</v>
      </c>
      <c r="AN15" s="17">
        <v>0.11099770857074701</v>
      </c>
      <c r="AO15" s="17">
        <v>0.19453425186169701</v>
      </c>
      <c r="AP15" s="17">
        <v>6.0521649709071298E-2</v>
      </c>
      <c r="AQ15" s="17"/>
      <c r="AR15" s="17">
        <v>6.12724079112653E-2</v>
      </c>
      <c r="AS15" s="17">
        <v>0.102815513484926</v>
      </c>
      <c r="AT15" s="17">
        <v>0.22667802849938601</v>
      </c>
    </row>
    <row r="16" spans="2:46" x14ac:dyDescent="0.3">
      <c r="B16" s="18" t="s">
        <v>172</v>
      </c>
      <c r="C16" s="17">
        <v>9.3048336356167494E-2</v>
      </c>
      <c r="D16" s="17">
        <v>0.107257986492703</v>
      </c>
      <c r="E16" s="17">
        <v>7.8426163579408598E-2</v>
      </c>
      <c r="F16" s="17"/>
      <c r="G16" s="17">
        <v>7.0828029650851596E-2</v>
      </c>
      <c r="H16" s="17">
        <v>0.13412498989846899</v>
      </c>
      <c r="I16" s="17">
        <v>8.2586501146421798E-2</v>
      </c>
      <c r="J16" s="17">
        <v>9.1082073676866201E-2</v>
      </c>
      <c r="K16" s="17">
        <v>7.6537235650492697E-2</v>
      </c>
      <c r="L16" s="17">
        <v>9.5676442126134603E-2</v>
      </c>
      <c r="M16" s="17"/>
      <c r="N16" s="17">
        <v>0.132866585414918</v>
      </c>
      <c r="O16" s="17">
        <v>9.7226251056900706E-2</v>
      </c>
      <c r="P16" s="17">
        <v>6.64722444163523E-2</v>
      </c>
      <c r="Q16" s="17">
        <v>6.8376246304816493E-2</v>
      </c>
      <c r="R16" s="17"/>
      <c r="S16" s="17">
        <v>0.122056388588552</v>
      </c>
      <c r="T16" s="17">
        <v>0.106505763351295</v>
      </c>
      <c r="U16" s="17">
        <v>8.7377185791114004E-2</v>
      </c>
      <c r="V16" s="17">
        <v>0.130157749427807</v>
      </c>
      <c r="W16" s="17">
        <v>5.3608566486147702E-2</v>
      </c>
      <c r="X16" s="17">
        <v>9.7792560602166595E-2</v>
      </c>
      <c r="Y16" s="17">
        <v>7.0431393224290401E-2</v>
      </c>
      <c r="Z16" s="17">
        <v>8.1224459868667304E-2</v>
      </c>
      <c r="AA16" s="17">
        <v>8.64192508234808E-2</v>
      </c>
      <c r="AB16" s="17">
        <v>7.7127407408097898E-2</v>
      </c>
      <c r="AC16" s="17">
        <v>5.0356993148306398E-2</v>
      </c>
      <c r="AD16" s="17">
        <v>0.100586383008668</v>
      </c>
      <c r="AE16" s="17"/>
      <c r="AF16" s="17">
        <v>0.114504051646778</v>
      </c>
      <c r="AG16" s="17">
        <v>0.11036729760924099</v>
      </c>
      <c r="AH16" s="17">
        <v>5.9695424497122201E-2</v>
      </c>
      <c r="AI16" s="17">
        <v>9.8935222109671705E-2</v>
      </c>
      <c r="AJ16" s="17">
        <v>0.117625421261552</v>
      </c>
      <c r="AK16" s="17"/>
      <c r="AL16" s="17">
        <v>0.16613819176042099</v>
      </c>
      <c r="AM16" s="17">
        <v>6.3265250441544504E-2</v>
      </c>
      <c r="AN16" s="17">
        <v>0.105540326387581</v>
      </c>
      <c r="AO16" s="17">
        <v>0.106915426360237</v>
      </c>
      <c r="AP16" s="17">
        <v>0.115289954971466</v>
      </c>
      <c r="AQ16" s="17"/>
      <c r="AR16" s="17">
        <v>8.4236875484771198E-2</v>
      </c>
      <c r="AS16" s="17">
        <v>0.101883413619134</v>
      </c>
      <c r="AT16" s="17">
        <v>0.12542134707011501</v>
      </c>
    </row>
    <row r="17" spans="2:46" x14ac:dyDescent="0.3">
      <c r="B17" s="18" t="s">
        <v>160</v>
      </c>
      <c r="C17" s="17">
        <v>9.1468394443660395E-2</v>
      </c>
      <c r="D17" s="17">
        <v>0.108313750698158</v>
      </c>
      <c r="E17" s="17">
        <v>7.5257920674321105E-2</v>
      </c>
      <c r="F17" s="17"/>
      <c r="G17" s="17">
        <v>0.10635345011635999</v>
      </c>
      <c r="H17" s="17">
        <v>0.158966901538206</v>
      </c>
      <c r="I17" s="17">
        <v>9.8598275525578996E-2</v>
      </c>
      <c r="J17" s="17">
        <v>5.5113944053072302E-2</v>
      </c>
      <c r="K17" s="17">
        <v>6.1256692615727797E-2</v>
      </c>
      <c r="L17" s="17">
        <v>7.0721288980867603E-2</v>
      </c>
      <c r="M17" s="17"/>
      <c r="N17" s="17">
        <v>0.10103499809411</v>
      </c>
      <c r="O17" s="17">
        <v>9.2995258004883993E-2</v>
      </c>
      <c r="P17" s="17">
        <v>9.1468719282189401E-2</v>
      </c>
      <c r="Q17" s="17">
        <v>8.0666877755572297E-2</v>
      </c>
      <c r="R17" s="17"/>
      <c r="S17" s="17">
        <v>0.14306434051748701</v>
      </c>
      <c r="T17" s="17">
        <v>4.8725962344126197E-2</v>
      </c>
      <c r="U17" s="17">
        <v>8.4765180069837201E-2</v>
      </c>
      <c r="V17" s="17">
        <v>0.13921036855782401</v>
      </c>
      <c r="W17" s="17">
        <v>8.4834190581504099E-2</v>
      </c>
      <c r="X17" s="17">
        <v>9.3125022977833996E-2</v>
      </c>
      <c r="Y17" s="17">
        <v>0.110112987169406</v>
      </c>
      <c r="Z17" s="17">
        <v>9.4169019132916407E-2</v>
      </c>
      <c r="AA17" s="17">
        <v>9.3093832403960394E-2</v>
      </c>
      <c r="AB17" s="17">
        <v>4.6458015925934702E-2</v>
      </c>
      <c r="AC17" s="17">
        <v>7.3425442949237696E-2</v>
      </c>
      <c r="AD17" s="17">
        <v>2.59915343386601E-2</v>
      </c>
      <c r="AE17" s="17"/>
      <c r="AF17" s="17">
        <v>4.8995454368639703E-2</v>
      </c>
      <c r="AG17" s="17">
        <v>8.7309202685635703E-2</v>
      </c>
      <c r="AH17" s="17">
        <v>9.1967447508983405E-2</v>
      </c>
      <c r="AI17" s="17">
        <v>0.16552172525593201</v>
      </c>
      <c r="AJ17" s="17">
        <v>7.7870137182147803E-2</v>
      </c>
      <c r="AK17" s="17"/>
      <c r="AL17" s="17">
        <v>8.6859915697059906E-2</v>
      </c>
      <c r="AM17" s="17">
        <v>8.4313457858838398E-2</v>
      </c>
      <c r="AN17" s="17">
        <v>0.108817715562521</v>
      </c>
      <c r="AO17" s="17">
        <v>0.17576958840791401</v>
      </c>
      <c r="AP17" s="17">
        <v>6.3237980786436998E-2</v>
      </c>
      <c r="AQ17" s="17"/>
      <c r="AR17" s="17">
        <v>5.5982829498669999E-2</v>
      </c>
      <c r="AS17" s="17">
        <v>0.1088162808936</v>
      </c>
      <c r="AT17" s="17">
        <v>0.17326369097278299</v>
      </c>
    </row>
    <row r="18" spans="2:46" x14ac:dyDescent="0.3">
      <c r="B18" s="18" t="s">
        <v>174</v>
      </c>
      <c r="C18" s="17">
        <v>9.0030887256972295E-2</v>
      </c>
      <c r="D18" s="17">
        <v>0.101857475019028</v>
      </c>
      <c r="E18" s="17">
        <v>7.8726392200272E-2</v>
      </c>
      <c r="F18" s="17"/>
      <c r="G18" s="17">
        <v>4.9902223764690397E-2</v>
      </c>
      <c r="H18" s="17">
        <v>8.90445277728832E-2</v>
      </c>
      <c r="I18" s="17">
        <v>7.6387826711295806E-2</v>
      </c>
      <c r="J18" s="17">
        <v>9.5761144313949303E-2</v>
      </c>
      <c r="K18" s="17">
        <v>0.106858850947294</v>
      </c>
      <c r="L18" s="17">
        <v>0.112712358552482</v>
      </c>
      <c r="M18" s="17"/>
      <c r="N18" s="17">
        <v>0.101087293278666</v>
      </c>
      <c r="O18" s="17">
        <v>0.10518080968730199</v>
      </c>
      <c r="P18" s="17">
        <v>8.3772104078109796E-2</v>
      </c>
      <c r="Q18" s="17">
        <v>6.7293501542229295E-2</v>
      </c>
      <c r="R18" s="17"/>
      <c r="S18" s="17">
        <v>8.9485694890860099E-2</v>
      </c>
      <c r="T18" s="17">
        <v>7.1027158562736906E-2</v>
      </c>
      <c r="U18" s="17">
        <v>9.7555248685192497E-2</v>
      </c>
      <c r="V18" s="17">
        <v>0.107156993866487</v>
      </c>
      <c r="W18" s="17">
        <v>6.8368313670300093E-2</v>
      </c>
      <c r="X18" s="17">
        <v>8.7446021645970304E-2</v>
      </c>
      <c r="Y18" s="17">
        <v>0.121094821163007</v>
      </c>
      <c r="Z18" s="17">
        <v>2.7778487750821899E-2</v>
      </c>
      <c r="AA18" s="17">
        <v>7.8755820724730904E-2</v>
      </c>
      <c r="AB18" s="17">
        <v>0.101543886130118</v>
      </c>
      <c r="AC18" s="17">
        <v>0.103053278541309</v>
      </c>
      <c r="AD18" s="17">
        <v>0.14661851162935299</v>
      </c>
      <c r="AE18" s="17"/>
      <c r="AF18" s="17">
        <v>6.2299957235201597E-2</v>
      </c>
      <c r="AG18" s="17">
        <v>8.8495647593947901E-2</v>
      </c>
      <c r="AH18" s="17">
        <v>9.2043941992306505E-2</v>
      </c>
      <c r="AI18" s="17">
        <v>0.125448603820833</v>
      </c>
      <c r="AJ18" s="17">
        <v>0.11298254309112001</v>
      </c>
      <c r="AK18" s="17"/>
      <c r="AL18" s="17">
        <v>9.4181631662779902E-2</v>
      </c>
      <c r="AM18" s="17">
        <v>8.8628598836412401E-2</v>
      </c>
      <c r="AN18" s="17">
        <v>0.10603739399772601</v>
      </c>
      <c r="AO18" s="17">
        <v>0.109778878651388</v>
      </c>
      <c r="AP18" s="17">
        <v>7.6631313215375196E-2</v>
      </c>
      <c r="AQ18" s="17"/>
      <c r="AR18" s="17">
        <v>8.2836615744760797E-2</v>
      </c>
      <c r="AS18" s="17">
        <v>9.2332720723633799E-2</v>
      </c>
      <c r="AT18" s="17">
        <v>0.13024453348751799</v>
      </c>
    </row>
    <row r="19" spans="2:46" x14ac:dyDescent="0.3">
      <c r="B19" s="18" t="s">
        <v>162</v>
      </c>
      <c r="C19" s="17">
        <v>8.9502481565194095E-2</v>
      </c>
      <c r="D19" s="17">
        <v>9.9320187118543596E-2</v>
      </c>
      <c r="E19" s="17">
        <v>8.0161860915962099E-2</v>
      </c>
      <c r="F19" s="17"/>
      <c r="G19" s="17">
        <v>9.9693476839791406E-2</v>
      </c>
      <c r="H19" s="17">
        <v>0.142626342948769</v>
      </c>
      <c r="I19" s="17">
        <v>5.4146468929584399E-2</v>
      </c>
      <c r="J19" s="17">
        <v>5.1602726849689598E-2</v>
      </c>
      <c r="K19" s="17">
        <v>6.80968936873107E-2</v>
      </c>
      <c r="L19" s="17">
        <v>0.11354312032734799</v>
      </c>
      <c r="M19" s="17"/>
      <c r="N19" s="17">
        <v>0.10913785969447801</v>
      </c>
      <c r="O19" s="17">
        <v>8.0003021284365997E-2</v>
      </c>
      <c r="P19" s="17">
        <v>8.8829583688129599E-2</v>
      </c>
      <c r="Q19" s="17">
        <v>7.9861529556320796E-2</v>
      </c>
      <c r="R19" s="17"/>
      <c r="S19" s="17">
        <v>0.123039773507164</v>
      </c>
      <c r="T19" s="17">
        <v>7.7618429146860193E-2</v>
      </c>
      <c r="U19" s="17">
        <v>4.4866153409167997E-2</v>
      </c>
      <c r="V19" s="17">
        <v>9.5749665963436897E-2</v>
      </c>
      <c r="W19" s="17">
        <v>0.13519820514525599</v>
      </c>
      <c r="X19" s="17">
        <v>5.4870590207020398E-2</v>
      </c>
      <c r="Y19" s="17">
        <v>0.103417863027288</v>
      </c>
      <c r="Z19" s="17">
        <v>0.110298656612241</v>
      </c>
      <c r="AA19" s="17">
        <v>0.103465414122486</v>
      </c>
      <c r="AB19" s="17">
        <v>6.12374900251106E-2</v>
      </c>
      <c r="AC19" s="17">
        <v>5.9396569277844501E-2</v>
      </c>
      <c r="AD19" s="17">
        <v>0.101064455031962</v>
      </c>
      <c r="AE19" s="17"/>
      <c r="AF19" s="17">
        <v>4.9950379179848799E-2</v>
      </c>
      <c r="AG19" s="17">
        <v>8.9993215885085104E-2</v>
      </c>
      <c r="AH19" s="17">
        <v>9.3192271130659698E-2</v>
      </c>
      <c r="AI19" s="17">
        <v>0.151208919359993</v>
      </c>
      <c r="AJ19" s="17">
        <v>6.9710407688007806E-2</v>
      </c>
      <c r="AK19" s="17"/>
      <c r="AL19" s="17">
        <v>5.7268849843189702E-2</v>
      </c>
      <c r="AM19" s="17">
        <v>8.7961291817069895E-2</v>
      </c>
      <c r="AN19" s="17">
        <v>0.10188138381289499</v>
      </c>
      <c r="AO19" s="17">
        <v>0.180146387324046</v>
      </c>
      <c r="AP19" s="17">
        <v>7.5606472947462797E-2</v>
      </c>
      <c r="AQ19" s="17"/>
      <c r="AR19" s="17">
        <v>5.8381658751370101E-2</v>
      </c>
      <c r="AS19" s="17">
        <v>9.6391026478808803E-2</v>
      </c>
      <c r="AT19" s="17">
        <v>0.17193063083955801</v>
      </c>
    </row>
    <row r="20" spans="2:46" x14ac:dyDescent="0.3">
      <c r="B20" s="18" t="s">
        <v>184</v>
      </c>
      <c r="C20" s="17">
        <v>8.7721983493279199E-2</v>
      </c>
      <c r="D20" s="17">
        <v>9.7515141980724904E-2</v>
      </c>
      <c r="E20" s="17">
        <v>7.7405033705152601E-2</v>
      </c>
      <c r="F20" s="17"/>
      <c r="G20" s="17">
        <v>8.1184100471904594E-2</v>
      </c>
      <c r="H20" s="17">
        <v>0.115860042981733</v>
      </c>
      <c r="I20" s="17">
        <v>7.9405058965467304E-2</v>
      </c>
      <c r="J20" s="17">
        <v>8.9480540170724501E-2</v>
      </c>
      <c r="K20" s="17">
        <v>9.2124048439203493E-2</v>
      </c>
      <c r="L20" s="17">
        <v>7.1590253943728796E-2</v>
      </c>
      <c r="M20" s="17"/>
      <c r="N20" s="17">
        <v>0.14230462369797101</v>
      </c>
      <c r="O20" s="17">
        <v>8.7097692504376795E-2</v>
      </c>
      <c r="P20" s="17">
        <v>6.0160512237738599E-2</v>
      </c>
      <c r="Q20" s="17">
        <v>5.4807616917847003E-2</v>
      </c>
      <c r="R20" s="17"/>
      <c r="S20" s="17">
        <v>0.110358279077404</v>
      </c>
      <c r="T20" s="17">
        <v>7.5484837702526605E-2</v>
      </c>
      <c r="U20" s="17">
        <v>9.6728167303483201E-2</v>
      </c>
      <c r="V20" s="17">
        <v>6.9948209543029993E-2</v>
      </c>
      <c r="W20" s="17">
        <v>2.4573870167147401E-2</v>
      </c>
      <c r="X20" s="17">
        <v>7.2624264804858105E-2</v>
      </c>
      <c r="Y20" s="17">
        <v>9.3863733788300194E-2</v>
      </c>
      <c r="Z20" s="17">
        <v>7.4870109701987694E-2</v>
      </c>
      <c r="AA20" s="17">
        <v>0.1155658698408</v>
      </c>
      <c r="AB20" s="17">
        <v>8.9839921236447906E-2</v>
      </c>
      <c r="AC20" s="17">
        <v>0.11515053843180099</v>
      </c>
      <c r="AD20" s="17">
        <v>0.103502662078019</v>
      </c>
      <c r="AE20" s="17"/>
      <c r="AF20" s="17">
        <v>0.12396437269626299</v>
      </c>
      <c r="AG20" s="17">
        <v>0.119042721636774</v>
      </c>
      <c r="AH20" s="17">
        <v>6.3571316970310196E-2</v>
      </c>
      <c r="AI20" s="17">
        <v>7.4312172112789801E-2</v>
      </c>
      <c r="AJ20" s="17">
        <v>8.67536965896782E-2</v>
      </c>
      <c r="AK20" s="17"/>
      <c r="AL20" s="17">
        <v>0.121429104681105</v>
      </c>
      <c r="AM20" s="17">
        <v>6.3689485915252406E-2</v>
      </c>
      <c r="AN20" s="17">
        <v>0.12573368322064901</v>
      </c>
      <c r="AO20" s="17">
        <v>7.2309997410852006E-2</v>
      </c>
      <c r="AP20" s="17">
        <v>0.110695201326384</v>
      </c>
      <c r="AQ20" s="17"/>
      <c r="AR20" s="17">
        <v>0.113948884743509</v>
      </c>
      <c r="AS20" s="17">
        <v>7.7853860275193004E-2</v>
      </c>
      <c r="AT20" s="17">
        <v>6.5511732027517894E-2</v>
      </c>
    </row>
    <row r="21" spans="2:46" x14ac:dyDescent="0.3">
      <c r="B21" s="18" t="s">
        <v>159</v>
      </c>
      <c r="C21" s="17">
        <v>8.7586870008717899E-2</v>
      </c>
      <c r="D21" s="17">
        <v>0.102831036684617</v>
      </c>
      <c r="E21" s="17">
        <v>7.2931475775851698E-2</v>
      </c>
      <c r="F21" s="17"/>
      <c r="G21" s="17">
        <v>7.1364104802148498E-2</v>
      </c>
      <c r="H21" s="17">
        <v>0.14756057822691501</v>
      </c>
      <c r="I21" s="17">
        <v>6.8592063754701199E-2</v>
      </c>
      <c r="J21" s="17">
        <v>4.6088057108396703E-2</v>
      </c>
      <c r="K21" s="17">
        <v>5.8431224354649397E-2</v>
      </c>
      <c r="L21" s="17">
        <v>0.11844697380946501</v>
      </c>
      <c r="M21" s="17"/>
      <c r="N21" s="17">
        <v>9.8961873186522206E-2</v>
      </c>
      <c r="O21" s="17">
        <v>0.100147255935638</v>
      </c>
      <c r="P21" s="17">
        <v>7.5160569260785001E-2</v>
      </c>
      <c r="Q21" s="17">
        <v>7.4255559376792096E-2</v>
      </c>
      <c r="R21" s="17"/>
      <c r="S21" s="17">
        <v>0.12746829598855799</v>
      </c>
      <c r="T21" s="17">
        <v>7.1307491848126695E-2</v>
      </c>
      <c r="U21" s="17">
        <v>0.106054515206227</v>
      </c>
      <c r="V21" s="17">
        <v>8.0849293831890295E-2</v>
      </c>
      <c r="W21" s="17">
        <v>8.8535855620424694E-2</v>
      </c>
      <c r="X21" s="17">
        <v>7.7043687685936002E-2</v>
      </c>
      <c r="Y21" s="17">
        <v>9.2856938936933794E-2</v>
      </c>
      <c r="Z21" s="17">
        <v>7.3381167397223807E-2</v>
      </c>
      <c r="AA21" s="17">
        <v>7.5431798514691895E-2</v>
      </c>
      <c r="AB21" s="17">
        <v>8.0928785407303097E-2</v>
      </c>
      <c r="AC21" s="17">
        <v>5.1269995784151298E-2</v>
      </c>
      <c r="AD21" s="17">
        <v>0.102115250255465</v>
      </c>
      <c r="AE21" s="17"/>
      <c r="AF21" s="17">
        <v>8.18264164518928E-2</v>
      </c>
      <c r="AG21" s="17">
        <v>8.3346469622994301E-2</v>
      </c>
      <c r="AH21" s="17">
        <v>4.5569977309552097E-2</v>
      </c>
      <c r="AI21" s="17">
        <v>0.181660474233549</v>
      </c>
      <c r="AJ21" s="17">
        <v>6.7372209542039194E-2</v>
      </c>
      <c r="AK21" s="17"/>
      <c r="AL21" s="17">
        <v>5.8604980636224699E-2</v>
      </c>
      <c r="AM21" s="17">
        <v>7.1021834273217399E-2</v>
      </c>
      <c r="AN21" s="17">
        <v>9.8431177805179099E-2</v>
      </c>
      <c r="AO21" s="17">
        <v>0.20533675818556699</v>
      </c>
      <c r="AP21" s="17">
        <v>6.5918590139152397E-2</v>
      </c>
      <c r="AQ21" s="17"/>
      <c r="AR21" s="17">
        <v>4.8623318575816199E-2</v>
      </c>
      <c r="AS21" s="17">
        <v>9.7879880466014105E-2</v>
      </c>
      <c r="AT21" s="17">
        <v>0.19000155901969201</v>
      </c>
    </row>
    <row r="22" spans="2:46" x14ac:dyDescent="0.3">
      <c r="B22" s="18" t="s">
        <v>169</v>
      </c>
      <c r="C22" s="17">
        <v>8.5993945280383594E-2</v>
      </c>
      <c r="D22" s="17">
        <v>9.9160892612466606E-2</v>
      </c>
      <c r="E22" s="17">
        <v>7.2371057361829E-2</v>
      </c>
      <c r="F22" s="17"/>
      <c r="G22" s="17">
        <v>8.5876532805342798E-2</v>
      </c>
      <c r="H22" s="17">
        <v>0.13417895831114701</v>
      </c>
      <c r="I22" s="17">
        <v>7.1281307579681305E-2</v>
      </c>
      <c r="J22" s="17">
        <v>7.8596617051775494E-2</v>
      </c>
      <c r="K22" s="17">
        <v>9.8066113770180499E-2</v>
      </c>
      <c r="L22" s="17">
        <v>5.6787178881410903E-2</v>
      </c>
      <c r="M22" s="17"/>
      <c r="N22" s="17">
        <v>0.11656267038603101</v>
      </c>
      <c r="O22" s="17">
        <v>8.8554903721362696E-2</v>
      </c>
      <c r="P22" s="17">
        <v>7.5156804001821897E-2</v>
      </c>
      <c r="Q22" s="17">
        <v>6.09405654907876E-2</v>
      </c>
      <c r="R22" s="17"/>
      <c r="S22" s="17">
        <v>0.14729176765590399</v>
      </c>
      <c r="T22" s="17">
        <v>8.7348650548618401E-2</v>
      </c>
      <c r="U22" s="17">
        <v>7.4725805706665996E-2</v>
      </c>
      <c r="V22" s="17">
        <v>8.4949337708649306E-2</v>
      </c>
      <c r="W22" s="17">
        <v>7.4895193001387902E-2</v>
      </c>
      <c r="X22" s="17">
        <v>6.8900364583327198E-2</v>
      </c>
      <c r="Y22" s="17">
        <v>8.8589732528181697E-2</v>
      </c>
      <c r="Z22" s="17">
        <v>0.12606074972828299</v>
      </c>
      <c r="AA22" s="17">
        <v>8.9888358832800205E-2</v>
      </c>
      <c r="AB22" s="17">
        <v>3.01699956758756E-2</v>
      </c>
      <c r="AC22" s="17">
        <v>4.6602928384853297E-2</v>
      </c>
      <c r="AD22" s="17">
        <v>6.3054000960953205E-2</v>
      </c>
      <c r="AE22" s="17"/>
      <c r="AF22" s="17">
        <v>8.0847816824184293E-2</v>
      </c>
      <c r="AG22" s="17">
        <v>9.8856664192608398E-2</v>
      </c>
      <c r="AH22" s="17">
        <v>7.5443629264099296E-2</v>
      </c>
      <c r="AI22" s="17">
        <v>0.12730065472635699</v>
      </c>
      <c r="AJ22" s="17">
        <v>6.0072725186388301E-2</v>
      </c>
      <c r="AK22" s="17"/>
      <c r="AL22" s="17">
        <v>7.1982133507722396E-2</v>
      </c>
      <c r="AM22" s="17">
        <v>6.8360363855705902E-2</v>
      </c>
      <c r="AN22" s="17">
        <v>0.11718269956270599</v>
      </c>
      <c r="AO22" s="17">
        <v>0.14307248404499001</v>
      </c>
      <c r="AP22" s="17">
        <v>0.104030038139393</v>
      </c>
      <c r="AQ22" s="17"/>
      <c r="AR22" s="17">
        <v>7.3589784785718995E-2</v>
      </c>
      <c r="AS22" s="17">
        <v>7.4824494656181198E-2</v>
      </c>
      <c r="AT22" s="17">
        <v>0.144249102228314</v>
      </c>
    </row>
    <row r="23" spans="2:46" x14ac:dyDescent="0.3">
      <c r="B23" s="18" t="s">
        <v>176</v>
      </c>
      <c r="C23" s="17">
        <v>8.4392879618650996E-2</v>
      </c>
      <c r="D23" s="17">
        <v>0.10366245124576901</v>
      </c>
      <c r="E23" s="17">
        <v>6.5789686644386197E-2</v>
      </c>
      <c r="F23" s="17"/>
      <c r="G23" s="17">
        <v>0.118164125663394</v>
      </c>
      <c r="H23" s="17">
        <v>0.12137429150734499</v>
      </c>
      <c r="I23" s="17">
        <v>0.11185038704611899</v>
      </c>
      <c r="J23" s="17">
        <v>5.9189312950081403E-2</v>
      </c>
      <c r="K23" s="17">
        <v>5.8853862758226197E-2</v>
      </c>
      <c r="L23" s="17">
        <v>4.71017025450459E-2</v>
      </c>
      <c r="M23" s="17"/>
      <c r="N23" s="17">
        <v>0.111545871996778</v>
      </c>
      <c r="O23" s="17">
        <v>7.0942561398762205E-2</v>
      </c>
      <c r="P23" s="17">
        <v>7.6414623892458802E-2</v>
      </c>
      <c r="Q23" s="17">
        <v>7.7107252066774795E-2</v>
      </c>
      <c r="R23" s="17"/>
      <c r="S23" s="17">
        <v>0.10959026163834901</v>
      </c>
      <c r="T23" s="17">
        <v>8.0587218233468705E-2</v>
      </c>
      <c r="U23" s="17">
        <v>8.1093528979506099E-2</v>
      </c>
      <c r="V23" s="17">
        <v>0.13607546886299199</v>
      </c>
      <c r="W23" s="17">
        <v>8.7610434510129301E-2</v>
      </c>
      <c r="X23" s="17">
        <v>3.5121220757421398E-2</v>
      </c>
      <c r="Y23" s="17">
        <v>8.7725545365247001E-2</v>
      </c>
      <c r="Z23" s="17">
        <v>0.11520511140297</v>
      </c>
      <c r="AA23" s="17">
        <v>7.9642571844107293E-2</v>
      </c>
      <c r="AB23" s="17">
        <v>6.7932579700159104E-2</v>
      </c>
      <c r="AC23" s="17">
        <v>3.2177855125177401E-2</v>
      </c>
      <c r="AD23" s="17">
        <v>8.1582627621554299E-2</v>
      </c>
      <c r="AE23" s="17"/>
      <c r="AF23" s="17">
        <v>0.140677204695692</v>
      </c>
      <c r="AG23" s="17">
        <v>8.41602929095005E-2</v>
      </c>
      <c r="AH23" s="17">
        <v>8.6073744112279402E-2</v>
      </c>
      <c r="AI23" s="17">
        <v>0.13345996720773501</v>
      </c>
      <c r="AJ23" s="17">
        <v>2.9762555362418099E-2</v>
      </c>
      <c r="AK23" s="17"/>
      <c r="AL23" s="17">
        <v>5.9184186721456401E-2</v>
      </c>
      <c r="AM23" s="17">
        <v>8.42253712579389E-2</v>
      </c>
      <c r="AN23" s="17">
        <v>9.8179877478216798E-2</v>
      </c>
      <c r="AO23" s="17">
        <v>0.141031129561976</v>
      </c>
      <c r="AP23" s="17">
        <v>0.136764497093155</v>
      </c>
      <c r="AQ23" s="17"/>
      <c r="AR23" s="17">
        <v>6.3021166832323006E-2</v>
      </c>
      <c r="AS23" s="17">
        <v>8.89227136832898E-2</v>
      </c>
      <c r="AT23" s="17">
        <v>0.139022254264588</v>
      </c>
    </row>
    <row r="24" spans="2:46" x14ac:dyDescent="0.3">
      <c r="B24" s="18" t="s">
        <v>158</v>
      </c>
      <c r="C24" s="17">
        <v>7.9551243352010595E-2</v>
      </c>
      <c r="D24" s="17">
        <v>8.9074385173404602E-2</v>
      </c>
      <c r="E24" s="17">
        <v>7.0469378576146699E-2</v>
      </c>
      <c r="F24" s="17"/>
      <c r="G24" s="17">
        <v>5.8799652782129598E-2</v>
      </c>
      <c r="H24" s="17">
        <v>0.13981170626852699</v>
      </c>
      <c r="I24" s="17">
        <v>7.1213906603882396E-2</v>
      </c>
      <c r="J24" s="17">
        <v>5.6022991091387898E-2</v>
      </c>
      <c r="K24" s="17">
        <v>9.3804746768301694E-2</v>
      </c>
      <c r="L24" s="17">
        <v>6.0717529484408297E-2</v>
      </c>
      <c r="M24" s="17"/>
      <c r="N24" s="17">
        <v>9.3806626786883604E-2</v>
      </c>
      <c r="O24" s="17">
        <v>5.4279520571394797E-2</v>
      </c>
      <c r="P24" s="17">
        <v>9.90573376826102E-2</v>
      </c>
      <c r="Q24" s="17">
        <v>7.2558561878840702E-2</v>
      </c>
      <c r="R24" s="17"/>
      <c r="S24" s="17">
        <v>0.116718492595788</v>
      </c>
      <c r="T24" s="17">
        <v>6.2873583622279405E-2</v>
      </c>
      <c r="U24" s="17">
        <v>6.5287305692975597E-2</v>
      </c>
      <c r="V24" s="17">
        <v>5.41103391591874E-2</v>
      </c>
      <c r="W24" s="17">
        <v>0.10861421282926401</v>
      </c>
      <c r="X24" s="17">
        <v>0.103969815504697</v>
      </c>
      <c r="Y24" s="17">
        <v>5.0643124484941598E-2</v>
      </c>
      <c r="Z24" s="17">
        <v>7.0753239736930804E-2</v>
      </c>
      <c r="AA24" s="17">
        <v>8.4180512066077906E-2</v>
      </c>
      <c r="AB24" s="17">
        <v>6.79739806012951E-2</v>
      </c>
      <c r="AC24" s="17">
        <v>4.5604373225587601E-2</v>
      </c>
      <c r="AD24" s="17">
        <v>0.11480729142127501</v>
      </c>
      <c r="AE24" s="17"/>
      <c r="AF24" s="17">
        <v>1.9910000311990798E-2</v>
      </c>
      <c r="AG24" s="17">
        <v>6.6814436236386499E-2</v>
      </c>
      <c r="AH24" s="17">
        <v>7.8807291607713895E-2</v>
      </c>
      <c r="AI24" s="17">
        <v>0.19336483225336501</v>
      </c>
      <c r="AJ24" s="17">
        <v>6.4878125359126806E-2</v>
      </c>
      <c r="AK24" s="17"/>
      <c r="AL24" s="17">
        <v>3.6221257315908501E-2</v>
      </c>
      <c r="AM24" s="17">
        <v>9.0005357902640595E-2</v>
      </c>
      <c r="AN24" s="17">
        <v>7.6525290019839196E-2</v>
      </c>
      <c r="AO24" s="17">
        <v>0.210590982330635</v>
      </c>
      <c r="AP24" s="17">
        <v>2.6649803112615E-2</v>
      </c>
      <c r="AQ24" s="17"/>
      <c r="AR24" s="17">
        <v>3.2034951699160701E-2</v>
      </c>
      <c r="AS24" s="17">
        <v>7.5163435930618E-2</v>
      </c>
      <c r="AT24" s="17">
        <v>0.22787117952844699</v>
      </c>
    </row>
    <row r="25" spans="2:46" x14ac:dyDescent="0.3">
      <c r="B25" s="18" t="s">
        <v>165</v>
      </c>
      <c r="C25" s="17">
        <v>7.3455900458706397E-2</v>
      </c>
      <c r="D25" s="17">
        <v>7.8886022016487797E-2</v>
      </c>
      <c r="E25" s="17">
        <v>6.7365429652577996E-2</v>
      </c>
      <c r="F25" s="17"/>
      <c r="G25" s="17">
        <v>6.9380887112595199E-2</v>
      </c>
      <c r="H25" s="17">
        <v>6.3768094582488499E-2</v>
      </c>
      <c r="I25" s="17">
        <v>9.0359269303151801E-2</v>
      </c>
      <c r="J25" s="17">
        <v>4.6691929958563701E-2</v>
      </c>
      <c r="K25" s="17">
        <v>9.4968407221367596E-2</v>
      </c>
      <c r="L25" s="17">
        <v>7.7560037697606998E-2</v>
      </c>
      <c r="M25" s="17"/>
      <c r="N25" s="17">
        <v>8.39666128289807E-2</v>
      </c>
      <c r="O25" s="17">
        <v>4.1105676238804102E-2</v>
      </c>
      <c r="P25" s="17">
        <v>9.2115284090323907E-2</v>
      </c>
      <c r="Q25" s="17">
        <v>7.8305998422753695E-2</v>
      </c>
      <c r="R25" s="17"/>
      <c r="S25" s="17">
        <v>8.5790281894326095E-2</v>
      </c>
      <c r="T25" s="17">
        <v>0.10038154594868499</v>
      </c>
      <c r="U25" s="17">
        <v>6.3476074539126001E-2</v>
      </c>
      <c r="V25" s="17">
        <v>8.0901483895590098E-2</v>
      </c>
      <c r="W25" s="17">
        <v>4.6113358873712401E-2</v>
      </c>
      <c r="X25" s="17">
        <v>8.2414908565238504E-2</v>
      </c>
      <c r="Y25" s="17">
        <v>7.5387956304385606E-2</v>
      </c>
      <c r="Z25" s="17">
        <v>9.3929323799519404E-2</v>
      </c>
      <c r="AA25" s="17">
        <v>6.7389845405870299E-2</v>
      </c>
      <c r="AB25" s="17">
        <v>4.9665675367256502E-2</v>
      </c>
      <c r="AC25" s="17">
        <v>5.6047868559235603E-2</v>
      </c>
      <c r="AD25" s="17">
        <v>3.0848633023421401E-2</v>
      </c>
      <c r="AE25" s="17"/>
      <c r="AF25" s="17">
        <v>3.1103580620196199E-2</v>
      </c>
      <c r="AG25" s="17">
        <v>6.8621056558144294E-2</v>
      </c>
      <c r="AH25" s="17">
        <v>0.102212906011497</v>
      </c>
      <c r="AI25" s="17">
        <v>0.131586912294026</v>
      </c>
      <c r="AJ25" s="17">
        <v>3.5850251131397302E-2</v>
      </c>
      <c r="AK25" s="17"/>
      <c r="AL25" s="17">
        <v>4.3066988892907103E-2</v>
      </c>
      <c r="AM25" s="17">
        <v>8.7397025003829204E-2</v>
      </c>
      <c r="AN25" s="17">
        <v>7.7514868570227394E-2</v>
      </c>
      <c r="AO25" s="17">
        <v>0.143562848060447</v>
      </c>
      <c r="AP25" s="17">
        <v>4.25983755292271E-2</v>
      </c>
      <c r="AQ25" s="17"/>
      <c r="AR25" s="17">
        <v>4.8844834588181299E-2</v>
      </c>
      <c r="AS25" s="17">
        <v>8.8255936319611497E-2</v>
      </c>
      <c r="AT25" s="17">
        <v>0.14060189943795401</v>
      </c>
    </row>
    <row r="26" spans="2:46" x14ac:dyDescent="0.3">
      <c r="B26" s="18" t="s">
        <v>173</v>
      </c>
      <c r="C26" s="17">
        <v>6.5497157919830504E-2</v>
      </c>
      <c r="D26" s="17">
        <v>7.8160199918136802E-2</v>
      </c>
      <c r="E26" s="17">
        <v>5.3301722891415299E-2</v>
      </c>
      <c r="F26" s="17"/>
      <c r="G26" s="17">
        <v>5.2861923709676302E-2</v>
      </c>
      <c r="H26" s="17">
        <v>8.8499998682703196E-2</v>
      </c>
      <c r="I26" s="17">
        <v>6.7206012251939104E-2</v>
      </c>
      <c r="J26" s="17">
        <v>7.2231313959403895E-2</v>
      </c>
      <c r="K26" s="17">
        <v>4.9846151714743499E-2</v>
      </c>
      <c r="L26" s="17">
        <v>5.8863719802941E-2</v>
      </c>
      <c r="M26" s="17"/>
      <c r="N26" s="17">
        <v>8.42852615755421E-2</v>
      </c>
      <c r="O26" s="17">
        <v>5.8901417194724699E-2</v>
      </c>
      <c r="P26" s="17">
        <v>4.5590506395429303E-2</v>
      </c>
      <c r="Q26" s="17">
        <v>7.0365351365687306E-2</v>
      </c>
      <c r="R26" s="17"/>
      <c r="S26" s="17">
        <v>9.1698263860159099E-2</v>
      </c>
      <c r="T26" s="17">
        <v>7.6356824252528196E-2</v>
      </c>
      <c r="U26" s="17">
        <v>4.7814583951883198E-2</v>
      </c>
      <c r="V26" s="17">
        <v>7.6927912183045302E-2</v>
      </c>
      <c r="W26" s="17">
        <v>3.6822588264963298E-2</v>
      </c>
      <c r="X26" s="17">
        <v>6.8158287403478901E-2</v>
      </c>
      <c r="Y26" s="17">
        <v>8.7321302939284098E-2</v>
      </c>
      <c r="Z26" s="17">
        <v>5.1166053763008201E-2</v>
      </c>
      <c r="AA26" s="17">
        <v>4.3826552498105201E-2</v>
      </c>
      <c r="AB26" s="17">
        <v>5.1890635861569702E-2</v>
      </c>
      <c r="AC26" s="17">
        <v>7.1471619411831402E-2</v>
      </c>
      <c r="AD26" s="17">
        <v>3.879897424282E-2</v>
      </c>
      <c r="AE26" s="17"/>
      <c r="AF26" s="17">
        <v>5.3355885948430999E-2</v>
      </c>
      <c r="AG26" s="17">
        <v>8.1436355972284102E-2</v>
      </c>
      <c r="AH26" s="17">
        <v>5.7746009787913999E-2</v>
      </c>
      <c r="AI26" s="17">
        <v>7.8806332163850995E-2</v>
      </c>
      <c r="AJ26" s="17">
        <v>7.46475202189298E-2</v>
      </c>
      <c r="AK26" s="17"/>
      <c r="AL26" s="17">
        <v>8.0921494345267603E-2</v>
      </c>
      <c r="AM26" s="17">
        <v>7.5554885602028499E-2</v>
      </c>
      <c r="AN26" s="17">
        <v>8.7280685814115994E-2</v>
      </c>
      <c r="AO26" s="17">
        <v>7.3213102208510003E-2</v>
      </c>
      <c r="AP26" s="17">
        <v>3.00160896632332E-2</v>
      </c>
      <c r="AQ26" s="17"/>
      <c r="AR26" s="17">
        <v>5.41872073848799E-2</v>
      </c>
      <c r="AS26" s="17">
        <v>7.0199522741437398E-2</v>
      </c>
      <c r="AT26" s="17">
        <v>0.101489280017949</v>
      </c>
    </row>
    <row r="27" spans="2:46" x14ac:dyDescent="0.3">
      <c r="B27" s="18" t="s">
        <v>180</v>
      </c>
      <c r="C27" s="17">
        <v>6.0287990632327301E-2</v>
      </c>
      <c r="D27" s="17">
        <v>7.0453229269555703E-2</v>
      </c>
      <c r="E27" s="17">
        <v>4.94468126742331E-2</v>
      </c>
      <c r="F27" s="17"/>
      <c r="G27" s="17">
        <v>4.4709868906553499E-2</v>
      </c>
      <c r="H27" s="17">
        <v>5.0284244181953298E-2</v>
      </c>
      <c r="I27" s="17">
        <v>7.2933123920698104E-2</v>
      </c>
      <c r="J27" s="17">
        <v>4.4029065038789603E-2</v>
      </c>
      <c r="K27" s="17">
        <v>5.87098079295632E-2</v>
      </c>
      <c r="L27" s="17">
        <v>8.2765052465915201E-2</v>
      </c>
      <c r="M27" s="17"/>
      <c r="N27" s="17">
        <v>6.1605211302292698E-2</v>
      </c>
      <c r="O27" s="17">
        <v>7.05941396488491E-2</v>
      </c>
      <c r="P27" s="17">
        <v>6.3257629937929702E-2</v>
      </c>
      <c r="Q27" s="17">
        <v>4.6284000572494897E-2</v>
      </c>
      <c r="R27" s="17"/>
      <c r="S27" s="17">
        <v>4.9530542565385603E-2</v>
      </c>
      <c r="T27" s="17">
        <v>5.4015136875233502E-2</v>
      </c>
      <c r="U27" s="17">
        <v>4.7103837554514298E-2</v>
      </c>
      <c r="V27" s="17">
        <v>7.8783821066235896E-2</v>
      </c>
      <c r="W27" s="17">
        <v>3.4587628631803299E-2</v>
      </c>
      <c r="X27" s="17">
        <v>7.0487070268899693E-2</v>
      </c>
      <c r="Y27" s="17">
        <v>4.4731070596357801E-2</v>
      </c>
      <c r="Z27" s="17">
        <v>8.1595625472011005E-2</v>
      </c>
      <c r="AA27" s="17">
        <v>6.4870552231531306E-2</v>
      </c>
      <c r="AB27" s="17">
        <v>8.0593183780399799E-2</v>
      </c>
      <c r="AC27" s="17">
        <v>6.2661984451934993E-2</v>
      </c>
      <c r="AD27" s="17">
        <v>7.8535135061093803E-2</v>
      </c>
      <c r="AE27" s="17"/>
      <c r="AF27" s="17">
        <v>5.1266928252572799E-2</v>
      </c>
      <c r="AG27" s="17">
        <v>5.8455293550835299E-2</v>
      </c>
      <c r="AH27" s="17">
        <v>8.04775047314613E-2</v>
      </c>
      <c r="AI27" s="17">
        <v>7.2734754529237902E-2</v>
      </c>
      <c r="AJ27" s="17">
        <v>5.50912917649014E-2</v>
      </c>
      <c r="AK27" s="17"/>
      <c r="AL27" s="17">
        <v>5.1163453485764301E-2</v>
      </c>
      <c r="AM27" s="17">
        <v>6.8071302374549794E-2</v>
      </c>
      <c r="AN27" s="17">
        <v>7.0530807724931199E-2</v>
      </c>
      <c r="AO27" s="17">
        <v>6.7922794377305806E-2</v>
      </c>
      <c r="AP27" s="17">
        <v>4.1784591875135703E-2</v>
      </c>
      <c r="AQ27" s="17"/>
      <c r="AR27" s="17">
        <v>4.6385314190359198E-2</v>
      </c>
      <c r="AS27" s="17">
        <v>7.7918464550864902E-2</v>
      </c>
      <c r="AT27" s="17">
        <v>8.67081130205654E-2</v>
      </c>
    </row>
    <row r="28" spans="2:46" x14ac:dyDescent="0.3">
      <c r="B28" s="18" t="s">
        <v>163</v>
      </c>
      <c r="C28" s="17">
        <v>5.4628829094867597E-2</v>
      </c>
      <c r="D28" s="17">
        <v>6.25109175572887E-2</v>
      </c>
      <c r="E28" s="17">
        <v>4.7078802828480301E-2</v>
      </c>
      <c r="F28" s="17"/>
      <c r="G28" s="17">
        <v>6.1986259723338599E-2</v>
      </c>
      <c r="H28" s="17">
        <v>6.6150565031493996E-2</v>
      </c>
      <c r="I28" s="17">
        <v>3.8689412060999698E-2</v>
      </c>
      <c r="J28" s="17">
        <v>3.5680794232044698E-2</v>
      </c>
      <c r="K28" s="17">
        <v>6.35070277380686E-2</v>
      </c>
      <c r="L28" s="17">
        <v>6.2789507170985095E-2</v>
      </c>
      <c r="M28" s="17"/>
      <c r="N28" s="17">
        <v>6.2763823650390294E-2</v>
      </c>
      <c r="O28" s="17">
        <v>4.6951439575278801E-2</v>
      </c>
      <c r="P28" s="17">
        <v>6.3450258883808702E-2</v>
      </c>
      <c r="Q28" s="17">
        <v>4.6733232128362098E-2</v>
      </c>
      <c r="R28" s="17"/>
      <c r="S28" s="17">
        <v>3.5326816609193699E-2</v>
      </c>
      <c r="T28" s="17">
        <v>6.3462264072567096E-2</v>
      </c>
      <c r="U28" s="17">
        <v>4.3645535414568899E-2</v>
      </c>
      <c r="V28" s="17">
        <v>5.8984072940511098E-2</v>
      </c>
      <c r="W28" s="17">
        <v>0.10334422591931</v>
      </c>
      <c r="X28" s="17">
        <v>7.1894694443086202E-2</v>
      </c>
      <c r="Y28" s="17">
        <v>2.98003482589074E-2</v>
      </c>
      <c r="Z28" s="17">
        <v>9.4022846751723899E-2</v>
      </c>
      <c r="AA28" s="17">
        <v>5.19139755753322E-2</v>
      </c>
      <c r="AB28" s="17">
        <v>4.6265897070378301E-2</v>
      </c>
      <c r="AC28" s="17">
        <v>5.0436988909983702E-2</v>
      </c>
      <c r="AD28" s="17">
        <v>1.30645625490073E-2</v>
      </c>
      <c r="AE28" s="17"/>
      <c r="AF28" s="17">
        <v>5.0735398608698502E-2</v>
      </c>
      <c r="AG28" s="17">
        <v>3.1564126679602601E-2</v>
      </c>
      <c r="AH28" s="17">
        <v>8.9328744562294699E-2</v>
      </c>
      <c r="AI28" s="17">
        <v>0.121918846176244</v>
      </c>
      <c r="AJ28" s="17">
        <v>5.8862842024846901E-2</v>
      </c>
      <c r="AK28" s="17"/>
      <c r="AL28" s="17">
        <v>3.1959628873252099E-2</v>
      </c>
      <c r="AM28" s="17">
        <v>6.8353524206550401E-2</v>
      </c>
      <c r="AN28" s="17">
        <v>5.1059637238746701E-2</v>
      </c>
      <c r="AO28" s="17">
        <v>0.11985131018818999</v>
      </c>
      <c r="AP28" s="17">
        <v>5.5517297245386101E-2</v>
      </c>
      <c r="AQ28" s="17"/>
      <c r="AR28" s="17">
        <v>3.1192848963334099E-2</v>
      </c>
      <c r="AS28" s="17">
        <v>5.7891293545771397E-2</v>
      </c>
      <c r="AT28" s="17">
        <v>0.12821513203745699</v>
      </c>
    </row>
    <row r="29" spans="2:46" x14ac:dyDescent="0.3">
      <c r="B29" s="18" t="s">
        <v>178</v>
      </c>
      <c r="C29" s="17">
        <v>4.8891933456819199E-2</v>
      </c>
      <c r="D29" s="17">
        <v>5.3851548529081299E-2</v>
      </c>
      <c r="E29" s="17">
        <v>4.4184207543861098E-2</v>
      </c>
      <c r="F29" s="17"/>
      <c r="G29" s="17">
        <v>4.9104925720429002E-2</v>
      </c>
      <c r="H29" s="17">
        <v>6.6653403595852798E-2</v>
      </c>
      <c r="I29" s="17">
        <v>6.29409285248788E-2</v>
      </c>
      <c r="J29" s="17">
        <v>3.6067442470201397E-2</v>
      </c>
      <c r="K29" s="17">
        <v>3.3963895821769299E-2</v>
      </c>
      <c r="L29" s="17">
        <v>4.3314664387870003E-2</v>
      </c>
      <c r="M29" s="17"/>
      <c r="N29" s="17">
        <v>4.3225575597567602E-2</v>
      </c>
      <c r="O29" s="17">
        <v>6.7408493077821804E-2</v>
      </c>
      <c r="P29" s="17">
        <v>6.0366231903055498E-2</v>
      </c>
      <c r="Q29" s="17">
        <v>2.62854753398142E-2</v>
      </c>
      <c r="R29" s="17"/>
      <c r="S29" s="17">
        <v>4.7817999700599502E-2</v>
      </c>
      <c r="T29" s="17">
        <v>6.20425516415061E-2</v>
      </c>
      <c r="U29" s="17">
        <v>5.6374963290474103E-2</v>
      </c>
      <c r="V29" s="17">
        <v>7.43888797346378E-2</v>
      </c>
      <c r="W29" s="17">
        <v>4.1837540478013899E-2</v>
      </c>
      <c r="X29" s="17">
        <v>5.2060907385501197E-2</v>
      </c>
      <c r="Y29" s="17">
        <v>5.3702161642001797E-2</v>
      </c>
      <c r="Z29" s="17">
        <v>4.6108887536467802E-2</v>
      </c>
      <c r="AA29" s="17">
        <v>3.5683386514942801E-2</v>
      </c>
      <c r="AB29" s="17">
        <v>4.2880868791082799E-2</v>
      </c>
      <c r="AC29" s="17">
        <v>2.0273823253060201E-2</v>
      </c>
      <c r="AD29" s="17">
        <v>1.2520149744048E-2</v>
      </c>
      <c r="AE29" s="17"/>
      <c r="AF29" s="17">
        <v>2.92212269946081E-2</v>
      </c>
      <c r="AG29" s="17">
        <v>4.68292220228839E-2</v>
      </c>
      <c r="AH29" s="17">
        <v>6.8701311076390603E-2</v>
      </c>
      <c r="AI29" s="17">
        <v>9.1513280225202498E-2</v>
      </c>
      <c r="AJ29" s="17">
        <v>3.3901381754177201E-2</v>
      </c>
      <c r="AK29" s="17"/>
      <c r="AL29" s="17">
        <v>3.9685027699730598E-2</v>
      </c>
      <c r="AM29" s="17">
        <v>5.3329423003252698E-2</v>
      </c>
      <c r="AN29" s="17">
        <v>5.5361506505753999E-2</v>
      </c>
      <c r="AO29" s="17">
        <v>9.7267725008225406E-2</v>
      </c>
      <c r="AP29" s="17">
        <v>3.6562961800019098E-2</v>
      </c>
      <c r="AQ29" s="17"/>
      <c r="AR29" s="17">
        <v>3.1915192837242798E-2</v>
      </c>
      <c r="AS29" s="17">
        <v>5.6841263851442898E-2</v>
      </c>
      <c r="AT29" s="17">
        <v>9.4398261594949198E-2</v>
      </c>
    </row>
    <row r="30" spans="2:46" x14ac:dyDescent="0.3">
      <c r="B30" s="18" t="s">
        <v>177</v>
      </c>
      <c r="C30" s="17">
        <v>4.86340450327679E-2</v>
      </c>
      <c r="D30" s="17">
        <v>5.76608995935948E-2</v>
      </c>
      <c r="E30" s="17">
        <v>3.9946276079996901E-2</v>
      </c>
      <c r="F30" s="17"/>
      <c r="G30" s="17">
        <v>9.7994782407561098E-2</v>
      </c>
      <c r="H30" s="17">
        <v>8.7719293457818606E-2</v>
      </c>
      <c r="I30" s="17">
        <v>5.2805911434963902E-2</v>
      </c>
      <c r="J30" s="17">
        <v>1.46283092022035E-2</v>
      </c>
      <c r="K30" s="17">
        <v>2.70667006156457E-2</v>
      </c>
      <c r="L30" s="17">
        <v>2.2718407142545201E-2</v>
      </c>
      <c r="M30" s="17"/>
      <c r="N30" s="17">
        <v>6.2080859007783699E-2</v>
      </c>
      <c r="O30" s="17">
        <v>4.0732599893784797E-2</v>
      </c>
      <c r="P30" s="17">
        <v>3.7953979083418299E-2</v>
      </c>
      <c r="Q30" s="17">
        <v>5.2306634496485899E-2</v>
      </c>
      <c r="R30" s="17"/>
      <c r="S30" s="17">
        <v>8.1023224207231598E-2</v>
      </c>
      <c r="T30" s="17">
        <v>3.6105709256608602E-2</v>
      </c>
      <c r="U30" s="17">
        <v>4.9201891327212602E-2</v>
      </c>
      <c r="V30" s="17">
        <v>5.2308661687268901E-2</v>
      </c>
      <c r="W30" s="17">
        <v>2.69179846843247E-2</v>
      </c>
      <c r="X30" s="17">
        <v>6.2732844812622604E-2</v>
      </c>
      <c r="Y30" s="17">
        <v>5.0451864755644601E-2</v>
      </c>
      <c r="Z30" s="17">
        <v>4.52211361048672E-2</v>
      </c>
      <c r="AA30" s="17">
        <v>6.4585213719447407E-2</v>
      </c>
      <c r="AB30" s="17">
        <v>1.63970627111205E-2</v>
      </c>
      <c r="AC30" s="17">
        <v>1.8262642575726299E-2</v>
      </c>
      <c r="AD30" s="17">
        <v>3.6097895273477697E-2</v>
      </c>
      <c r="AE30" s="17"/>
      <c r="AF30" s="17">
        <v>6.5936745896395393E-2</v>
      </c>
      <c r="AG30" s="17">
        <v>6.2442678695117201E-2</v>
      </c>
      <c r="AH30" s="17">
        <v>6.1760830497221197E-2</v>
      </c>
      <c r="AI30" s="17">
        <v>5.9448554581339602E-2</v>
      </c>
      <c r="AJ30" s="17">
        <v>2.6425694469184E-2</v>
      </c>
      <c r="AK30" s="17"/>
      <c r="AL30" s="17">
        <v>3.6244240785230801E-2</v>
      </c>
      <c r="AM30" s="17">
        <v>5.1901948988514801E-2</v>
      </c>
      <c r="AN30" s="17">
        <v>6.4040290936618394E-2</v>
      </c>
      <c r="AO30" s="17">
        <v>7.5823168094277596E-2</v>
      </c>
      <c r="AP30" s="17">
        <v>6.5479728118145397E-2</v>
      </c>
      <c r="AQ30" s="17"/>
      <c r="AR30" s="17">
        <v>3.8654382289247398E-2</v>
      </c>
      <c r="AS30" s="17">
        <v>5.8101046097131397E-2</v>
      </c>
      <c r="AT30" s="17">
        <v>6.1425982590195299E-2</v>
      </c>
    </row>
    <row r="31" spans="2:46" x14ac:dyDescent="0.3">
      <c r="B31" s="18" t="s">
        <v>168</v>
      </c>
      <c r="C31" s="17">
        <v>4.7020394634403502E-2</v>
      </c>
      <c r="D31" s="17">
        <v>5.5537728426716199E-2</v>
      </c>
      <c r="E31" s="17">
        <v>3.8826353937321298E-2</v>
      </c>
      <c r="F31" s="17"/>
      <c r="G31" s="17">
        <v>5.2540155830414097E-2</v>
      </c>
      <c r="H31" s="17">
        <v>0.101510425445887</v>
      </c>
      <c r="I31" s="17">
        <v>5.2459905551411702E-2</v>
      </c>
      <c r="J31" s="17">
        <v>3.2808902307503301E-2</v>
      </c>
      <c r="K31" s="17">
        <v>1.8442527331372999E-2</v>
      </c>
      <c r="L31" s="17">
        <v>2.5368262908191299E-2</v>
      </c>
      <c r="M31" s="17"/>
      <c r="N31" s="17">
        <v>8.0245122291874096E-2</v>
      </c>
      <c r="O31" s="17">
        <v>3.87314807001461E-2</v>
      </c>
      <c r="P31" s="17">
        <v>2.9840851340114698E-2</v>
      </c>
      <c r="Q31" s="17">
        <v>3.5471086781105401E-2</v>
      </c>
      <c r="R31" s="17"/>
      <c r="S31" s="17">
        <v>9.49532429411033E-2</v>
      </c>
      <c r="T31" s="17">
        <v>3.2241960252596298E-2</v>
      </c>
      <c r="U31" s="17">
        <v>5.9664975865521601E-2</v>
      </c>
      <c r="V31" s="17">
        <v>6.21574815159869E-2</v>
      </c>
      <c r="W31" s="17">
        <v>4.9095281175919901E-2</v>
      </c>
      <c r="X31" s="17">
        <v>3.9955695700184701E-2</v>
      </c>
      <c r="Y31" s="17">
        <v>5.3993921114581797E-3</v>
      </c>
      <c r="Z31" s="17">
        <v>2.35793640845097E-2</v>
      </c>
      <c r="AA31" s="17">
        <v>4.4775649387991001E-2</v>
      </c>
      <c r="AB31" s="17">
        <v>3.05645126807867E-2</v>
      </c>
      <c r="AC31" s="17">
        <v>3.8148802800895401E-2</v>
      </c>
      <c r="AD31" s="17">
        <v>3.8661383483465497E-2</v>
      </c>
      <c r="AE31" s="17"/>
      <c r="AF31" s="17">
        <v>2.00991238131112E-2</v>
      </c>
      <c r="AG31" s="17">
        <v>4.0238013143585098E-2</v>
      </c>
      <c r="AH31" s="17">
        <v>4.8953885706590101E-2</v>
      </c>
      <c r="AI31" s="17">
        <v>8.3734203198764706E-2</v>
      </c>
      <c r="AJ31" s="17">
        <v>5.8616020356216401E-2</v>
      </c>
      <c r="AK31" s="17"/>
      <c r="AL31" s="17">
        <v>4.3595469040803303E-2</v>
      </c>
      <c r="AM31" s="17">
        <v>3.5106550130604902E-2</v>
      </c>
      <c r="AN31" s="17">
        <v>5.4800591594715703E-2</v>
      </c>
      <c r="AO31" s="17">
        <v>0.11726769592267</v>
      </c>
      <c r="AP31" s="17">
        <v>1.32168674958944E-2</v>
      </c>
      <c r="AQ31" s="17"/>
      <c r="AR31" s="17">
        <v>2.2326448183185101E-2</v>
      </c>
      <c r="AS31" s="17">
        <v>5.8141983592353397E-2</v>
      </c>
      <c r="AT31" s="17">
        <v>0.103239039509991</v>
      </c>
    </row>
    <row r="32" spans="2:46" x14ac:dyDescent="0.3">
      <c r="B32" s="18" t="s">
        <v>183</v>
      </c>
      <c r="C32" s="17">
        <v>4.4981951943258103E-2</v>
      </c>
      <c r="D32" s="17">
        <v>4.7183270576054398E-2</v>
      </c>
      <c r="E32" s="17">
        <v>4.2961304310035101E-2</v>
      </c>
      <c r="F32" s="17"/>
      <c r="G32" s="17">
        <v>6.5014227727770199E-2</v>
      </c>
      <c r="H32" s="17">
        <v>8.3489723026268503E-2</v>
      </c>
      <c r="I32" s="17">
        <v>6.7875408753431898E-2</v>
      </c>
      <c r="J32" s="17">
        <v>4.0311328917883603E-2</v>
      </c>
      <c r="K32" s="17">
        <v>1.13670969918508E-2</v>
      </c>
      <c r="L32" s="17">
        <v>8.0596230400205304E-3</v>
      </c>
      <c r="M32" s="17"/>
      <c r="N32" s="17">
        <v>8.0881048853542303E-2</v>
      </c>
      <c r="O32" s="17">
        <v>3.5686869021011002E-2</v>
      </c>
      <c r="P32" s="17">
        <v>3.1218180583254099E-2</v>
      </c>
      <c r="Q32" s="17">
        <v>2.8569684324629301E-2</v>
      </c>
      <c r="R32" s="17"/>
      <c r="S32" s="17">
        <v>7.9234668477065298E-2</v>
      </c>
      <c r="T32" s="17">
        <v>1.82440731407859E-2</v>
      </c>
      <c r="U32" s="17">
        <v>2.8890747196199901E-2</v>
      </c>
      <c r="V32" s="17">
        <v>3.0460470450719E-2</v>
      </c>
      <c r="W32" s="17">
        <v>7.4390317584260998E-2</v>
      </c>
      <c r="X32" s="17">
        <v>5.51088634432522E-2</v>
      </c>
      <c r="Y32" s="17">
        <v>3.2393210835525203E-2</v>
      </c>
      <c r="Z32" s="17">
        <v>1.6608625114971701E-2</v>
      </c>
      <c r="AA32" s="17">
        <v>4.6766015847128903E-2</v>
      </c>
      <c r="AB32" s="17">
        <v>3.5839730386683602E-2</v>
      </c>
      <c r="AC32" s="17">
        <v>5.9353888986988297E-2</v>
      </c>
      <c r="AD32" s="17">
        <v>5.6059519550297102E-2</v>
      </c>
      <c r="AE32" s="17"/>
      <c r="AF32" s="17">
        <v>8.44930738203723E-2</v>
      </c>
      <c r="AG32" s="17">
        <v>4.89203678310801E-2</v>
      </c>
      <c r="AH32" s="17">
        <v>4.4083392120940701E-2</v>
      </c>
      <c r="AI32" s="17">
        <v>6.11184705600148E-2</v>
      </c>
      <c r="AJ32" s="17">
        <v>3.5355716519734202E-2</v>
      </c>
      <c r="AK32" s="17"/>
      <c r="AL32" s="17">
        <v>3.18325674295473E-2</v>
      </c>
      <c r="AM32" s="17">
        <v>3.4092295054549901E-2</v>
      </c>
      <c r="AN32" s="17">
        <v>6.8478179706990702E-2</v>
      </c>
      <c r="AO32" s="17">
        <v>7.3407029501325105E-2</v>
      </c>
      <c r="AP32" s="17">
        <v>6.9344069675652306E-2</v>
      </c>
      <c r="AQ32" s="17"/>
      <c r="AR32" s="17">
        <v>3.1733511795649302E-2</v>
      </c>
      <c r="AS32" s="17">
        <v>4.3806012530305402E-2</v>
      </c>
      <c r="AT32" s="17">
        <v>7.8706719472186895E-2</v>
      </c>
    </row>
    <row r="33" spans="2:46" x14ac:dyDescent="0.3">
      <c r="B33" s="18" t="s">
        <v>187</v>
      </c>
      <c r="C33" s="17">
        <v>4.4456219702482001E-2</v>
      </c>
      <c r="D33" s="17">
        <v>4.75325103054808E-2</v>
      </c>
      <c r="E33" s="17">
        <v>4.15779672929966E-2</v>
      </c>
      <c r="F33" s="17"/>
      <c r="G33" s="17">
        <v>4.0310803580697198E-2</v>
      </c>
      <c r="H33" s="17">
        <v>6.9420373358174997E-2</v>
      </c>
      <c r="I33" s="17">
        <v>4.1616412477612302E-2</v>
      </c>
      <c r="J33" s="17">
        <v>4.3850344105751303E-2</v>
      </c>
      <c r="K33" s="17">
        <v>4.2201964155305499E-2</v>
      </c>
      <c r="L33" s="17">
        <v>3.12428026145311E-2</v>
      </c>
      <c r="M33" s="17"/>
      <c r="N33" s="17">
        <v>5.42357037437914E-2</v>
      </c>
      <c r="O33" s="17">
        <v>4.4112799409040102E-2</v>
      </c>
      <c r="P33" s="17">
        <v>3.2500770327898998E-2</v>
      </c>
      <c r="Q33" s="17">
        <v>4.3153620292846299E-2</v>
      </c>
      <c r="R33" s="17"/>
      <c r="S33" s="17">
        <v>4.8880471957020798E-2</v>
      </c>
      <c r="T33" s="17">
        <v>4.7634711109173597E-2</v>
      </c>
      <c r="U33" s="17">
        <v>4.3392690350027699E-2</v>
      </c>
      <c r="V33" s="17">
        <v>4.7153676295793298E-2</v>
      </c>
      <c r="W33" s="17">
        <v>3.9033937770397799E-2</v>
      </c>
      <c r="X33" s="17">
        <v>5.3135594161916197E-2</v>
      </c>
      <c r="Y33" s="17">
        <v>2.8650969975594801E-2</v>
      </c>
      <c r="Z33" s="17">
        <v>1.6450705018906001E-2</v>
      </c>
      <c r="AA33" s="17">
        <v>5.0674300881150602E-2</v>
      </c>
      <c r="AB33" s="17">
        <v>3.3148710861072302E-2</v>
      </c>
      <c r="AC33" s="17">
        <v>7.5381808555056801E-2</v>
      </c>
      <c r="AD33" s="17">
        <v>3.0006666686989199E-2</v>
      </c>
      <c r="AE33" s="17"/>
      <c r="AF33" s="17">
        <v>4.1953128279928899E-2</v>
      </c>
      <c r="AG33" s="17">
        <v>6.6806388735740199E-2</v>
      </c>
      <c r="AH33" s="17">
        <v>6.0543416361309402E-2</v>
      </c>
      <c r="AI33" s="17">
        <v>2.1439861995686399E-2</v>
      </c>
      <c r="AJ33" s="17">
        <v>3.7747067795040702E-2</v>
      </c>
      <c r="AK33" s="17"/>
      <c r="AL33" s="17">
        <v>3.2071873603973997E-2</v>
      </c>
      <c r="AM33" s="17">
        <v>5.5285342822974898E-2</v>
      </c>
      <c r="AN33" s="17">
        <v>7.7187307395383806E-2</v>
      </c>
      <c r="AO33" s="17">
        <v>1.3529543465762101E-2</v>
      </c>
      <c r="AP33" s="17">
        <v>5.5528631647613798E-2</v>
      </c>
      <c r="AQ33" s="17"/>
      <c r="AR33" s="17">
        <v>5.5811810739844897E-2</v>
      </c>
      <c r="AS33" s="17">
        <v>4.3758271584641302E-2</v>
      </c>
      <c r="AT33" s="17">
        <v>2.11004513289451E-2</v>
      </c>
    </row>
    <row r="34" spans="2:46" x14ac:dyDescent="0.3">
      <c r="B34" s="18" t="s">
        <v>179</v>
      </c>
      <c r="C34" s="17">
        <v>4.0761739745584002E-2</v>
      </c>
      <c r="D34" s="17">
        <v>5.0475505695467202E-2</v>
      </c>
      <c r="E34" s="17">
        <v>3.0383548759466399E-2</v>
      </c>
      <c r="F34" s="17"/>
      <c r="G34" s="17">
        <v>7.4211180758758793E-2</v>
      </c>
      <c r="H34" s="17">
        <v>5.7113966971116502E-2</v>
      </c>
      <c r="I34" s="17">
        <v>3.0228984298751999E-2</v>
      </c>
      <c r="J34" s="17">
        <v>3.9353582020717301E-2</v>
      </c>
      <c r="K34" s="17">
        <v>2.4646064970009301E-2</v>
      </c>
      <c r="L34" s="17">
        <v>2.5753115576721199E-2</v>
      </c>
      <c r="M34" s="17"/>
      <c r="N34" s="17">
        <v>5.1143438335123602E-2</v>
      </c>
      <c r="O34" s="17">
        <v>5.3533665533781798E-2</v>
      </c>
      <c r="P34" s="17">
        <v>2.1612116826291401E-2</v>
      </c>
      <c r="Q34" s="17">
        <v>3.3628038297953598E-2</v>
      </c>
      <c r="R34" s="17"/>
      <c r="S34" s="17">
        <v>5.6635198590142898E-2</v>
      </c>
      <c r="T34" s="17">
        <v>3.8259789160169602E-2</v>
      </c>
      <c r="U34" s="17">
        <v>2.8795876094732199E-2</v>
      </c>
      <c r="V34" s="17">
        <v>4.5096207340406001E-2</v>
      </c>
      <c r="W34" s="17">
        <v>4.3589442163205303E-2</v>
      </c>
      <c r="X34" s="17">
        <v>3.2635990210199001E-2</v>
      </c>
      <c r="Y34" s="17">
        <v>4.0719112717276101E-2</v>
      </c>
      <c r="Z34" s="17">
        <v>2.8540827166082298E-2</v>
      </c>
      <c r="AA34" s="17">
        <v>5.7202354444555403E-2</v>
      </c>
      <c r="AB34" s="17">
        <v>3.5389572233521203E-2</v>
      </c>
      <c r="AC34" s="17">
        <v>1.7223735685086099E-2</v>
      </c>
      <c r="AD34" s="17">
        <v>2.5635532324482398E-2</v>
      </c>
      <c r="AE34" s="17"/>
      <c r="AF34" s="17">
        <v>2.9059912287482399E-2</v>
      </c>
      <c r="AG34" s="17">
        <v>5.1341637985961502E-2</v>
      </c>
      <c r="AH34" s="17">
        <v>4.0965330403373301E-2</v>
      </c>
      <c r="AI34" s="17">
        <v>4.5690580028475099E-2</v>
      </c>
      <c r="AJ34" s="17">
        <v>3.0321036123240701E-2</v>
      </c>
      <c r="AK34" s="17"/>
      <c r="AL34" s="17">
        <v>4.82801924762047E-2</v>
      </c>
      <c r="AM34" s="17">
        <v>3.47482959874615E-2</v>
      </c>
      <c r="AN34" s="17">
        <v>7.0107080651735695E-2</v>
      </c>
      <c r="AO34" s="17">
        <v>4.0166834557460299E-2</v>
      </c>
      <c r="AP34" s="17">
        <v>2.0605349142535999E-2</v>
      </c>
      <c r="AQ34" s="17"/>
      <c r="AR34" s="17">
        <v>2.8969925802974601E-2</v>
      </c>
      <c r="AS34" s="17">
        <v>4.5614162579515199E-2</v>
      </c>
      <c r="AT34" s="17">
        <v>6.0124879090255698E-2</v>
      </c>
    </row>
    <row r="35" spans="2:46" x14ac:dyDescent="0.3">
      <c r="B35" s="18" t="s">
        <v>171</v>
      </c>
      <c r="C35" s="17">
        <v>4.0644284875535702E-2</v>
      </c>
      <c r="D35" s="17">
        <v>5.2359814017152798E-2</v>
      </c>
      <c r="E35" s="17">
        <v>2.93023522824137E-2</v>
      </c>
      <c r="F35" s="17"/>
      <c r="G35" s="17">
        <v>5.5372581385362302E-2</v>
      </c>
      <c r="H35" s="17">
        <v>6.2963365079746994E-2</v>
      </c>
      <c r="I35" s="17">
        <v>5.0978575913988501E-2</v>
      </c>
      <c r="J35" s="17">
        <v>3.1250277801969401E-2</v>
      </c>
      <c r="K35" s="17">
        <v>1.11007631368257E-2</v>
      </c>
      <c r="L35" s="17">
        <v>3.17586837494876E-2</v>
      </c>
      <c r="M35" s="17"/>
      <c r="N35" s="17">
        <v>4.5010844979317198E-2</v>
      </c>
      <c r="O35" s="17">
        <v>3.8035594613545498E-2</v>
      </c>
      <c r="P35" s="17">
        <v>3.1174825321688599E-2</v>
      </c>
      <c r="Q35" s="17">
        <v>4.5343495417541201E-2</v>
      </c>
      <c r="R35" s="17"/>
      <c r="S35" s="17">
        <v>8.7646431612677905E-2</v>
      </c>
      <c r="T35" s="17">
        <v>2.1043030599798299E-2</v>
      </c>
      <c r="U35" s="17">
        <v>3.97693344601288E-2</v>
      </c>
      <c r="V35" s="17">
        <v>3.1295933907107498E-2</v>
      </c>
      <c r="W35" s="17">
        <v>5.1579911572334401E-2</v>
      </c>
      <c r="X35" s="17">
        <v>2.0961052982097501E-2</v>
      </c>
      <c r="Y35" s="17">
        <v>1.0998798788414E-2</v>
      </c>
      <c r="Z35" s="17">
        <v>0.115394576515676</v>
      </c>
      <c r="AA35" s="17">
        <v>4.4051649455348098E-2</v>
      </c>
      <c r="AB35" s="17">
        <v>2.61682196208342E-2</v>
      </c>
      <c r="AC35" s="17">
        <v>1.30494221090035E-2</v>
      </c>
      <c r="AD35" s="17">
        <v>2.67095739297167E-2</v>
      </c>
      <c r="AE35" s="17"/>
      <c r="AF35" s="17">
        <v>4.3890957100321801E-2</v>
      </c>
      <c r="AG35" s="17">
        <v>4.6121221453840101E-2</v>
      </c>
      <c r="AH35" s="17">
        <v>3.1942022758336998E-2</v>
      </c>
      <c r="AI35" s="17">
        <v>6.06234832537378E-2</v>
      </c>
      <c r="AJ35" s="17">
        <v>3.40944396234601E-2</v>
      </c>
      <c r="AK35" s="17"/>
      <c r="AL35" s="17">
        <v>2.9021199291790999E-2</v>
      </c>
      <c r="AM35" s="17">
        <v>2.4553442092690898E-2</v>
      </c>
      <c r="AN35" s="17">
        <v>5.79663052404586E-2</v>
      </c>
      <c r="AO35" s="17">
        <v>8.0635994372386902E-2</v>
      </c>
      <c r="AP35" s="17">
        <v>5.0572452542504302E-2</v>
      </c>
      <c r="AQ35" s="17"/>
      <c r="AR35" s="17">
        <v>3.0504124155711399E-2</v>
      </c>
      <c r="AS35" s="17">
        <v>4.1394717560469897E-2</v>
      </c>
      <c r="AT35" s="17">
        <v>7.0116219695646506E-2</v>
      </c>
    </row>
    <row r="36" spans="2:46" x14ac:dyDescent="0.3">
      <c r="B36" s="18" t="s">
        <v>182</v>
      </c>
      <c r="C36" s="17">
        <v>3.5805547973569003E-2</v>
      </c>
      <c r="D36" s="17">
        <v>4.3547558061969603E-2</v>
      </c>
      <c r="E36" s="17">
        <v>2.8336888084975798E-2</v>
      </c>
      <c r="F36" s="17"/>
      <c r="G36" s="17">
        <v>5.2484044075180397E-2</v>
      </c>
      <c r="H36" s="17">
        <v>7.7201366899009805E-2</v>
      </c>
      <c r="I36" s="17">
        <v>4.91239152297194E-2</v>
      </c>
      <c r="J36" s="17">
        <v>2.4643520110446002E-2</v>
      </c>
      <c r="K36" s="17">
        <v>1.3156435193094399E-2</v>
      </c>
      <c r="L36" s="17">
        <v>4.4801789886958904E-3</v>
      </c>
      <c r="M36" s="17"/>
      <c r="N36" s="17">
        <v>4.6074641697220101E-2</v>
      </c>
      <c r="O36" s="17">
        <v>3.1884293145209401E-2</v>
      </c>
      <c r="P36" s="17">
        <v>4.05745453639332E-2</v>
      </c>
      <c r="Q36" s="17">
        <v>2.50467820368575E-2</v>
      </c>
      <c r="R36" s="17"/>
      <c r="S36" s="17">
        <v>6.8360257294673599E-2</v>
      </c>
      <c r="T36" s="17">
        <v>2.5704259092102999E-2</v>
      </c>
      <c r="U36" s="17">
        <v>2.6542484714021899E-2</v>
      </c>
      <c r="V36" s="17">
        <v>1.6919009388696601E-2</v>
      </c>
      <c r="W36" s="17">
        <v>4.4966302118044497E-2</v>
      </c>
      <c r="X36" s="17">
        <v>7.5944148443830906E-2</v>
      </c>
      <c r="Y36" s="17">
        <v>1.1106594428503E-2</v>
      </c>
      <c r="Z36" s="17">
        <v>2.8330933634048601E-2</v>
      </c>
      <c r="AA36" s="17">
        <v>3.8692275623479003E-2</v>
      </c>
      <c r="AB36" s="17">
        <v>2.0769826327137701E-2</v>
      </c>
      <c r="AC36" s="17">
        <v>1.4421451156703E-2</v>
      </c>
      <c r="AD36" s="17">
        <v>1.29275470623236E-2</v>
      </c>
      <c r="AE36" s="17"/>
      <c r="AF36" s="17">
        <v>1.3438053270182999E-2</v>
      </c>
      <c r="AG36" s="17">
        <v>5.5381283916424599E-2</v>
      </c>
      <c r="AH36" s="17">
        <v>4.0099545606503403E-2</v>
      </c>
      <c r="AI36" s="17">
        <v>4.4575984219555102E-2</v>
      </c>
      <c r="AJ36" s="17">
        <v>5.32243104338735E-3</v>
      </c>
      <c r="AK36" s="17"/>
      <c r="AL36" s="17">
        <v>1.8246192895632101E-2</v>
      </c>
      <c r="AM36" s="17">
        <v>3.1300526580306499E-2</v>
      </c>
      <c r="AN36" s="17">
        <v>7.15488305066935E-2</v>
      </c>
      <c r="AO36" s="17">
        <v>6.2502949255332702E-2</v>
      </c>
      <c r="AP36" s="17">
        <v>1.93793709453501E-2</v>
      </c>
      <c r="AQ36" s="17"/>
      <c r="AR36" s="17">
        <v>2.21216848994681E-2</v>
      </c>
      <c r="AS36" s="17">
        <v>5.08756189656797E-2</v>
      </c>
      <c r="AT36" s="17">
        <v>4.7889090335503801E-2</v>
      </c>
    </row>
    <row r="37" spans="2:46" x14ac:dyDescent="0.3">
      <c r="B37" s="18" t="s">
        <v>181</v>
      </c>
      <c r="C37" s="17">
        <v>3.3305282369693399E-2</v>
      </c>
      <c r="D37" s="17">
        <v>3.0026831461670501E-2</v>
      </c>
      <c r="E37" s="17">
        <v>3.6611355485070197E-2</v>
      </c>
      <c r="F37" s="17"/>
      <c r="G37" s="17">
        <v>3.81533993771229E-2</v>
      </c>
      <c r="H37" s="17">
        <v>5.3983275612718103E-2</v>
      </c>
      <c r="I37" s="17">
        <v>5.2722110742768197E-2</v>
      </c>
      <c r="J37" s="17">
        <v>1.42409025328896E-2</v>
      </c>
      <c r="K37" s="17">
        <v>1.40951512286398E-2</v>
      </c>
      <c r="L37" s="17">
        <v>2.5844023390382699E-2</v>
      </c>
      <c r="M37" s="17"/>
      <c r="N37" s="17">
        <v>4.4642384380193398E-2</v>
      </c>
      <c r="O37" s="17">
        <v>2.4838809064182999E-2</v>
      </c>
      <c r="P37" s="17">
        <v>2.76099202706174E-2</v>
      </c>
      <c r="Q37" s="17">
        <v>3.5275694290811101E-2</v>
      </c>
      <c r="R37" s="17"/>
      <c r="S37" s="17">
        <v>4.4307906423445197E-2</v>
      </c>
      <c r="T37" s="17">
        <v>8.42510117650664E-3</v>
      </c>
      <c r="U37" s="17">
        <v>2.5275160599467099E-2</v>
      </c>
      <c r="V37" s="17">
        <v>3.3252491643560901E-2</v>
      </c>
      <c r="W37" s="17">
        <v>3.0263015270377499E-2</v>
      </c>
      <c r="X37" s="17">
        <v>6.4866674988415696E-2</v>
      </c>
      <c r="Y37" s="17">
        <v>5.1595469592826702E-2</v>
      </c>
      <c r="Z37" s="17">
        <v>4.4553650751877699E-2</v>
      </c>
      <c r="AA37" s="17">
        <v>3.1699592016630501E-2</v>
      </c>
      <c r="AB37" s="17">
        <v>2.2121182230579899E-2</v>
      </c>
      <c r="AC37" s="17">
        <v>2.2165945925164202E-2</v>
      </c>
      <c r="AD37" s="17">
        <v>1.7784070474414101E-2</v>
      </c>
      <c r="AE37" s="17"/>
      <c r="AF37" s="17">
        <v>3.4667432942561603E-2</v>
      </c>
      <c r="AG37" s="17">
        <v>3.8872820362957E-2</v>
      </c>
      <c r="AH37" s="17">
        <v>4.1242968900622699E-2</v>
      </c>
      <c r="AI37" s="17">
        <v>4.4065810276903497E-2</v>
      </c>
      <c r="AJ37" s="17">
        <v>3.3180451413494301E-2</v>
      </c>
      <c r="AK37" s="17"/>
      <c r="AL37" s="17">
        <v>3.9193249299553902E-2</v>
      </c>
      <c r="AM37" s="17">
        <v>2.2092461069873202E-2</v>
      </c>
      <c r="AN37" s="17">
        <v>5.01158055923153E-2</v>
      </c>
      <c r="AO37" s="17">
        <v>6.4285308817283698E-2</v>
      </c>
      <c r="AP37" s="17">
        <v>3.4469378303969303E-2</v>
      </c>
      <c r="AQ37" s="17"/>
      <c r="AR37" s="17">
        <v>2.3208383902049899E-2</v>
      </c>
      <c r="AS37" s="17">
        <v>4.0831621557818699E-2</v>
      </c>
      <c r="AT37" s="17">
        <v>6.13790070702614E-2</v>
      </c>
    </row>
    <row r="38" spans="2:46" x14ac:dyDescent="0.3">
      <c r="B38" s="18" t="s">
        <v>188</v>
      </c>
      <c r="C38" s="17">
        <v>3.3119174844198601E-2</v>
      </c>
      <c r="D38" s="17">
        <v>3.8825399476347701E-2</v>
      </c>
      <c r="E38" s="17">
        <v>2.7634327140787101E-2</v>
      </c>
      <c r="F38" s="17"/>
      <c r="G38" s="17">
        <v>6.4171160274101899E-2</v>
      </c>
      <c r="H38" s="17">
        <v>4.14200510223246E-2</v>
      </c>
      <c r="I38" s="17">
        <v>1.97820818080396E-2</v>
      </c>
      <c r="J38" s="17">
        <v>2.2282412015902399E-2</v>
      </c>
      <c r="K38" s="17">
        <v>3.5015468678162701E-2</v>
      </c>
      <c r="L38" s="17">
        <v>2.4095886115172199E-2</v>
      </c>
      <c r="M38" s="17"/>
      <c r="N38" s="17">
        <v>3.22776163278043E-2</v>
      </c>
      <c r="O38" s="17">
        <v>3.6970742433299897E-2</v>
      </c>
      <c r="P38" s="17">
        <v>2.7982737443881901E-2</v>
      </c>
      <c r="Q38" s="17">
        <v>3.4936904696892798E-2</v>
      </c>
      <c r="R38" s="17"/>
      <c r="S38" s="17">
        <v>3.7689307368755497E-2</v>
      </c>
      <c r="T38" s="17">
        <v>3.00833848630939E-2</v>
      </c>
      <c r="U38" s="17">
        <v>3.6969404856487698E-2</v>
      </c>
      <c r="V38" s="17">
        <v>3.7940207886957601E-2</v>
      </c>
      <c r="W38" s="17">
        <v>2.2513505140657499E-2</v>
      </c>
      <c r="X38" s="17">
        <v>4.5762403332281702E-2</v>
      </c>
      <c r="Y38" s="17">
        <v>2.6117536704284999E-2</v>
      </c>
      <c r="Z38" s="17">
        <v>0</v>
      </c>
      <c r="AA38" s="17">
        <v>2.9678586111151501E-2</v>
      </c>
      <c r="AB38" s="17">
        <v>4.6766573313446198E-2</v>
      </c>
      <c r="AC38" s="17">
        <v>1.44584790292501E-2</v>
      </c>
      <c r="AD38" s="17">
        <v>5.2612526748586498E-2</v>
      </c>
      <c r="AE38" s="17"/>
      <c r="AF38" s="17">
        <v>3.6993947483011498E-2</v>
      </c>
      <c r="AG38" s="17">
        <v>3.7996473407076702E-2</v>
      </c>
      <c r="AH38" s="17">
        <v>2.6961579301569501E-2</v>
      </c>
      <c r="AI38" s="17">
        <v>1.85348486562774E-2</v>
      </c>
      <c r="AJ38" s="17">
        <v>4.6206898568957502E-2</v>
      </c>
      <c r="AK38" s="17"/>
      <c r="AL38" s="17">
        <v>3.90813292060763E-2</v>
      </c>
      <c r="AM38" s="17">
        <v>3.4518513323033302E-2</v>
      </c>
      <c r="AN38" s="17">
        <v>3.8018942777889801E-2</v>
      </c>
      <c r="AO38" s="17">
        <v>2.1069260794093499E-2</v>
      </c>
      <c r="AP38" s="17">
        <v>3.5976146995120702E-2</v>
      </c>
      <c r="AQ38" s="17"/>
      <c r="AR38" s="17">
        <v>4.4638813949560402E-2</v>
      </c>
      <c r="AS38" s="17">
        <v>2.3177643624370799E-2</v>
      </c>
      <c r="AT38" s="17">
        <v>2.05023795518985E-2</v>
      </c>
    </row>
    <row r="39" spans="2:46" x14ac:dyDescent="0.3">
      <c r="B39" s="18" t="s">
        <v>186</v>
      </c>
      <c r="C39" s="19">
        <v>3.0558566596698498E-2</v>
      </c>
      <c r="D39" s="19">
        <v>3.5904469165549902E-2</v>
      </c>
      <c r="E39" s="19">
        <v>2.43445553805435E-2</v>
      </c>
      <c r="F39" s="19"/>
      <c r="G39" s="19">
        <v>3.0144214734204498E-2</v>
      </c>
      <c r="H39" s="19">
        <v>5.4254971057168998E-2</v>
      </c>
      <c r="I39" s="19">
        <v>3.2632749384684898E-2</v>
      </c>
      <c r="J39" s="19">
        <v>3.5454777421482099E-2</v>
      </c>
      <c r="K39" s="19">
        <v>1.52838494772341E-2</v>
      </c>
      <c r="L39" s="19">
        <v>1.61649651160088E-2</v>
      </c>
      <c r="M39" s="19"/>
      <c r="N39" s="19">
        <v>2.83894313634191E-2</v>
      </c>
      <c r="O39" s="19">
        <v>3.3398938247884299E-2</v>
      </c>
      <c r="P39" s="19">
        <v>2.3682003794175701E-2</v>
      </c>
      <c r="Q39" s="19">
        <v>3.6354550912294198E-2</v>
      </c>
      <c r="R39" s="19"/>
      <c r="S39" s="19">
        <v>5.3088739163712699E-2</v>
      </c>
      <c r="T39" s="19">
        <v>3.2655145592066899E-2</v>
      </c>
      <c r="U39" s="19">
        <v>1.2286228027475501E-2</v>
      </c>
      <c r="V39" s="19">
        <v>3.8302398137161901E-2</v>
      </c>
      <c r="W39" s="19">
        <v>3.0485814134155801E-2</v>
      </c>
      <c r="X39" s="19">
        <v>2.9359165028106801E-2</v>
      </c>
      <c r="Y39" s="19">
        <v>2.8356213373825101E-2</v>
      </c>
      <c r="Z39" s="19">
        <v>1.11330806593621E-2</v>
      </c>
      <c r="AA39" s="19">
        <v>2.64638619862263E-2</v>
      </c>
      <c r="AB39" s="19">
        <v>2.39361609440202E-2</v>
      </c>
      <c r="AC39" s="19">
        <v>2.25847476003984E-2</v>
      </c>
      <c r="AD39" s="19">
        <v>2.5308647884975999E-2</v>
      </c>
      <c r="AE39" s="19"/>
      <c r="AF39" s="19">
        <v>4.3260912864495099E-2</v>
      </c>
      <c r="AG39" s="19">
        <v>4.1152431954119897E-2</v>
      </c>
      <c r="AH39" s="19">
        <v>2.07055081620377E-2</v>
      </c>
      <c r="AI39" s="19">
        <v>3.6642078835332298E-2</v>
      </c>
      <c r="AJ39" s="19">
        <v>1.0202922794661499E-2</v>
      </c>
      <c r="AK39" s="19"/>
      <c r="AL39" s="19">
        <v>1.9648486403735701E-2</v>
      </c>
      <c r="AM39" s="19">
        <v>3.5526707127166303E-2</v>
      </c>
      <c r="AN39" s="19">
        <v>3.3892761270009397E-2</v>
      </c>
      <c r="AO39" s="19">
        <v>3.95514168212934E-2</v>
      </c>
      <c r="AP39" s="19">
        <v>4.7593494357499697E-2</v>
      </c>
      <c r="AQ39" s="19"/>
      <c r="AR39" s="19">
        <v>2.8896290633351699E-2</v>
      </c>
      <c r="AS39" s="19">
        <v>2.7078433643695499E-2</v>
      </c>
      <c r="AT39" s="19">
        <v>4.1710361833612999E-2</v>
      </c>
    </row>
    <row r="40" spans="2:46" x14ac:dyDescent="0.3">
      <c r="B40" s="16"/>
    </row>
    <row r="41" spans="2:46" x14ac:dyDescent="0.3">
      <c r="B41" t="s">
        <v>66</v>
      </c>
    </row>
    <row r="42" spans="2:46" x14ac:dyDescent="0.3">
      <c r="B42" t="s">
        <v>67</v>
      </c>
    </row>
    <row r="44" spans="2:46" x14ac:dyDescent="0.3">
      <c r="B44"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T3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191</v>
      </c>
      <c r="C9" s="17">
        <v>0.50877496725561899</v>
      </c>
      <c r="D9" s="17">
        <v>0.49850731289342598</v>
      </c>
      <c r="E9" s="17">
        <v>0.51943663581761101</v>
      </c>
      <c r="F9" s="17"/>
      <c r="G9" s="17">
        <v>0.34518502280258501</v>
      </c>
      <c r="H9" s="17">
        <v>0.40510246934196598</v>
      </c>
      <c r="I9" s="17">
        <v>0.366656432450012</v>
      </c>
      <c r="J9" s="17">
        <v>0.49183102135954498</v>
      </c>
      <c r="K9" s="17">
        <v>0.63251625506244402</v>
      </c>
      <c r="L9" s="17">
        <v>0.74847861489093803</v>
      </c>
      <c r="M9" s="17"/>
      <c r="N9" s="17">
        <v>0.51625015271455899</v>
      </c>
      <c r="O9" s="17">
        <v>0.53842532407925603</v>
      </c>
      <c r="P9" s="17">
        <v>0.51546454307254697</v>
      </c>
      <c r="Q9" s="17">
        <v>0.46423348175018297</v>
      </c>
      <c r="R9" s="17"/>
      <c r="S9" s="17">
        <v>0.43287306060439101</v>
      </c>
      <c r="T9" s="17">
        <v>0.528590631444393</v>
      </c>
      <c r="U9" s="17">
        <v>0.52377059863282804</v>
      </c>
      <c r="V9" s="17">
        <v>0.52880614489637701</v>
      </c>
      <c r="W9" s="17">
        <v>0.51078124213711296</v>
      </c>
      <c r="X9" s="17">
        <v>0.46791993194540199</v>
      </c>
      <c r="Y9" s="17">
        <v>0.48516489439487798</v>
      </c>
      <c r="Z9" s="17">
        <v>0.50760359422391899</v>
      </c>
      <c r="AA9" s="17">
        <v>0.48824840629929001</v>
      </c>
      <c r="AB9" s="17">
        <v>0.611189605515703</v>
      </c>
      <c r="AC9" s="17">
        <v>0.53071133475546906</v>
      </c>
      <c r="AD9" s="17">
        <v>0.59180263946410905</v>
      </c>
      <c r="AE9" s="17"/>
      <c r="AF9" s="17">
        <v>0.34738888355954001</v>
      </c>
      <c r="AG9" s="17">
        <v>0.47545919326902603</v>
      </c>
      <c r="AH9" s="17">
        <v>0.53343912336279597</v>
      </c>
      <c r="AI9" s="17">
        <v>0.69919659240224796</v>
      </c>
      <c r="AJ9" s="17">
        <v>0.50800138104344905</v>
      </c>
      <c r="AK9" s="17"/>
      <c r="AL9" s="17">
        <v>0.53002529938339205</v>
      </c>
      <c r="AM9" s="17">
        <v>0.59800493792481402</v>
      </c>
      <c r="AN9" s="17">
        <v>0.42704529369175798</v>
      </c>
      <c r="AO9" s="17">
        <v>0.62714706978732104</v>
      </c>
      <c r="AP9" s="17">
        <v>0.44881906612661698</v>
      </c>
      <c r="AQ9" s="17"/>
      <c r="AR9" s="17">
        <v>0.43510756196936501</v>
      </c>
      <c r="AS9" s="17">
        <v>0.59806504731193499</v>
      </c>
      <c r="AT9" s="17">
        <v>0.65012544736828004</v>
      </c>
    </row>
    <row r="10" spans="2:46" x14ac:dyDescent="0.3">
      <c r="B10" s="18" t="s">
        <v>192</v>
      </c>
      <c r="C10" s="17">
        <v>0.49927959823714302</v>
      </c>
      <c r="D10" s="17">
        <v>0.49714753395634798</v>
      </c>
      <c r="E10" s="17">
        <v>0.501953530410575</v>
      </c>
      <c r="F10" s="17"/>
      <c r="G10" s="17">
        <v>0.43729392082108298</v>
      </c>
      <c r="H10" s="17">
        <v>0.43375155986712099</v>
      </c>
      <c r="I10" s="17">
        <v>0.42708664921670902</v>
      </c>
      <c r="J10" s="17">
        <v>0.47737774836911101</v>
      </c>
      <c r="K10" s="17">
        <v>0.57814455507775497</v>
      </c>
      <c r="L10" s="17">
        <v>0.61748700547055801</v>
      </c>
      <c r="M10" s="17"/>
      <c r="N10" s="17">
        <v>0.52046282854442105</v>
      </c>
      <c r="O10" s="17">
        <v>0.49660985497885601</v>
      </c>
      <c r="P10" s="17">
        <v>0.476867943684257</v>
      </c>
      <c r="Q10" s="17">
        <v>0.49658239746253402</v>
      </c>
      <c r="R10" s="17"/>
      <c r="S10" s="17">
        <v>0.455629409039575</v>
      </c>
      <c r="T10" s="17">
        <v>0.45305589827155901</v>
      </c>
      <c r="U10" s="17">
        <v>0.47084641277102901</v>
      </c>
      <c r="V10" s="17">
        <v>0.59296887506778495</v>
      </c>
      <c r="W10" s="17">
        <v>0.53410655724606504</v>
      </c>
      <c r="X10" s="17">
        <v>0.47180434689072698</v>
      </c>
      <c r="Y10" s="17">
        <v>0.46140861939710198</v>
      </c>
      <c r="Z10" s="17">
        <v>0.43349990949578399</v>
      </c>
      <c r="AA10" s="17">
        <v>0.51403153072766505</v>
      </c>
      <c r="AB10" s="17">
        <v>0.53979456989753005</v>
      </c>
      <c r="AC10" s="17">
        <v>0.56223514121237494</v>
      </c>
      <c r="AD10" s="17">
        <v>0.60694914113479603</v>
      </c>
      <c r="AE10" s="17"/>
      <c r="AF10" s="17">
        <v>0.43770067659547202</v>
      </c>
      <c r="AG10" s="17">
        <v>0.50696809987064995</v>
      </c>
      <c r="AH10" s="17">
        <v>0.50683035680924804</v>
      </c>
      <c r="AI10" s="17">
        <v>0.57848632803281896</v>
      </c>
      <c r="AJ10" s="17">
        <v>0.46794109404279599</v>
      </c>
      <c r="AK10" s="17"/>
      <c r="AL10" s="17">
        <v>0.49365024396210699</v>
      </c>
      <c r="AM10" s="17">
        <v>0.52817512389874499</v>
      </c>
      <c r="AN10" s="17">
        <v>0.46123838459229999</v>
      </c>
      <c r="AO10" s="17">
        <v>0.56593687666148795</v>
      </c>
      <c r="AP10" s="17">
        <v>0.48438722668496398</v>
      </c>
      <c r="AQ10" s="17"/>
      <c r="AR10" s="17">
        <v>0.49095732852741802</v>
      </c>
      <c r="AS10" s="17">
        <v>0.51581453827603596</v>
      </c>
      <c r="AT10" s="17">
        <v>0.58766199646997397</v>
      </c>
    </row>
    <row r="11" spans="2:46" x14ac:dyDescent="0.3">
      <c r="B11" s="18" t="s">
        <v>193</v>
      </c>
      <c r="C11" s="17">
        <v>0.47558721114125801</v>
      </c>
      <c r="D11" s="17">
        <v>0.47437635421790197</v>
      </c>
      <c r="E11" s="17">
        <v>0.47522057523747102</v>
      </c>
      <c r="F11" s="17"/>
      <c r="G11" s="17">
        <v>0.50665651072217399</v>
      </c>
      <c r="H11" s="17">
        <v>0.45477605102735902</v>
      </c>
      <c r="I11" s="17">
        <v>0.39542365266090101</v>
      </c>
      <c r="J11" s="17">
        <v>0.44258988065557497</v>
      </c>
      <c r="K11" s="17">
        <v>0.49808516015165799</v>
      </c>
      <c r="L11" s="17">
        <v>0.54886834811547602</v>
      </c>
      <c r="M11" s="17"/>
      <c r="N11" s="17">
        <v>0.53938836556049097</v>
      </c>
      <c r="O11" s="17">
        <v>0.49263772695899699</v>
      </c>
      <c r="P11" s="17">
        <v>0.45070014284676702</v>
      </c>
      <c r="Q11" s="17">
        <v>0.41049292571536999</v>
      </c>
      <c r="R11" s="17"/>
      <c r="S11" s="17">
        <v>0.50483110710115398</v>
      </c>
      <c r="T11" s="17">
        <v>0.43827581873160598</v>
      </c>
      <c r="U11" s="17">
        <v>0.496837421312322</v>
      </c>
      <c r="V11" s="17">
        <v>0.51952098144638803</v>
      </c>
      <c r="W11" s="17">
        <v>0.43202880276905598</v>
      </c>
      <c r="X11" s="17">
        <v>0.44655502395290902</v>
      </c>
      <c r="Y11" s="17">
        <v>0.48246328062129301</v>
      </c>
      <c r="Z11" s="17">
        <v>0.39651958118264102</v>
      </c>
      <c r="AA11" s="17">
        <v>0.45969836758596</v>
      </c>
      <c r="AB11" s="17">
        <v>0.49417239188790502</v>
      </c>
      <c r="AC11" s="17">
        <v>0.49963776227263501</v>
      </c>
      <c r="AD11" s="17">
        <v>0.54976597211917699</v>
      </c>
      <c r="AE11" s="17"/>
      <c r="AF11" s="17">
        <v>0.43024358108593902</v>
      </c>
      <c r="AG11" s="17">
        <v>0.4753144090957</v>
      </c>
      <c r="AH11" s="17">
        <v>0.48248897149037601</v>
      </c>
      <c r="AI11" s="17">
        <v>0.57034914776109502</v>
      </c>
      <c r="AJ11" s="17">
        <v>0.49878867040091701</v>
      </c>
      <c r="AK11" s="17"/>
      <c r="AL11" s="17">
        <v>0.50807448254629195</v>
      </c>
      <c r="AM11" s="17">
        <v>0.49988256677897702</v>
      </c>
      <c r="AN11" s="17">
        <v>0.44096408442608498</v>
      </c>
      <c r="AO11" s="17">
        <v>0.52778311130868505</v>
      </c>
      <c r="AP11" s="17">
        <v>0.51331211693080003</v>
      </c>
      <c r="AQ11" s="17"/>
      <c r="AR11" s="17">
        <v>0.43721664556239198</v>
      </c>
      <c r="AS11" s="17">
        <v>0.53286103984700295</v>
      </c>
      <c r="AT11" s="17">
        <v>0.53742537260668399</v>
      </c>
    </row>
    <row r="12" spans="2:46" x14ac:dyDescent="0.3">
      <c r="B12" s="18" t="s">
        <v>194</v>
      </c>
      <c r="C12" s="17">
        <v>0.45958458704189797</v>
      </c>
      <c r="D12" s="17">
        <v>0.47557972491271</v>
      </c>
      <c r="E12" s="17">
        <v>0.44341083809050402</v>
      </c>
      <c r="F12" s="17"/>
      <c r="G12" s="17">
        <v>0.355650247118939</v>
      </c>
      <c r="H12" s="17">
        <v>0.41164033090510299</v>
      </c>
      <c r="I12" s="17">
        <v>0.34070177100671201</v>
      </c>
      <c r="J12" s="17">
        <v>0.42742681746674199</v>
      </c>
      <c r="K12" s="17">
        <v>0.547723181635694</v>
      </c>
      <c r="L12" s="17">
        <v>0.63160169396509902</v>
      </c>
      <c r="M12" s="17"/>
      <c r="N12" s="17">
        <v>0.52046737904246598</v>
      </c>
      <c r="O12" s="17">
        <v>0.46938856721758199</v>
      </c>
      <c r="P12" s="17">
        <v>0.45629686982400602</v>
      </c>
      <c r="Q12" s="17">
        <v>0.38599020115511801</v>
      </c>
      <c r="R12" s="17"/>
      <c r="S12" s="17">
        <v>0.474068066212608</v>
      </c>
      <c r="T12" s="17">
        <v>0.50200408210377601</v>
      </c>
      <c r="U12" s="17">
        <v>0.46987939778504001</v>
      </c>
      <c r="V12" s="17">
        <v>0.45488729631067698</v>
      </c>
      <c r="W12" s="17">
        <v>0.49236923863792198</v>
      </c>
      <c r="X12" s="17">
        <v>0.42519220909622402</v>
      </c>
      <c r="Y12" s="17">
        <v>0.44850657299673502</v>
      </c>
      <c r="Z12" s="17">
        <v>0.42790832481760199</v>
      </c>
      <c r="AA12" s="17">
        <v>0.390721150036554</v>
      </c>
      <c r="AB12" s="17">
        <v>0.46572938591910601</v>
      </c>
      <c r="AC12" s="17">
        <v>0.467374070199853</v>
      </c>
      <c r="AD12" s="17">
        <v>0.51422121849262503</v>
      </c>
      <c r="AE12" s="17"/>
      <c r="AF12" s="17">
        <v>0.38122673028466703</v>
      </c>
      <c r="AG12" s="17">
        <v>0.42317579523182097</v>
      </c>
      <c r="AH12" s="17">
        <v>0.49961578168951598</v>
      </c>
      <c r="AI12" s="17">
        <v>0.60387326417325804</v>
      </c>
      <c r="AJ12" s="17">
        <v>0.54827613328763702</v>
      </c>
      <c r="AK12" s="17"/>
      <c r="AL12" s="17">
        <v>0.49267213190542802</v>
      </c>
      <c r="AM12" s="17">
        <v>0.52271298478121297</v>
      </c>
      <c r="AN12" s="17">
        <v>0.38935700378973198</v>
      </c>
      <c r="AO12" s="17">
        <v>0.55787734225890195</v>
      </c>
      <c r="AP12" s="17">
        <v>0.457264328777304</v>
      </c>
      <c r="AQ12" s="17"/>
      <c r="AR12" s="17">
        <v>0.39682744323090902</v>
      </c>
      <c r="AS12" s="17">
        <v>0.54319298891701795</v>
      </c>
      <c r="AT12" s="17">
        <v>0.59316261652897195</v>
      </c>
    </row>
    <row r="13" spans="2:46" x14ac:dyDescent="0.3">
      <c r="B13" s="18" t="s">
        <v>195</v>
      </c>
      <c r="C13" s="17">
        <v>0.44492280901773101</v>
      </c>
      <c r="D13" s="17">
        <v>0.44100840592283802</v>
      </c>
      <c r="E13" s="17">
        <v>0.44810561913979602</v>
      </c>
      <c r="F13" s="17"/>
      <c r="G13" s="17">
        <v>0.34445453882320298</v>
      </c>
      <c r="H13" s="17">
        <v>0.316771731794387</v>
      </c>
      <c r="I13" s="17">
        <v>0.35002502745224701</v>
      </c>
      <c r="J13" s="17">
        <v>0.42577858053746098</v>
      </c>
      <c r="K13" s="17">
        <v>0.54597999954346199</v>
      </c>
      <c r="L13" s="17">
        <v>0.64102802489148203</v>
      </c>
      <c r="M13" s="17"/>
      <c r="N13" s="17">
        <v>0.46728953359831199</v>
      </c>
      <c r="O13" s="17">
        <v>0.45591696128131898</v>
      </c>
      <c r="P13" s="17">
        <v>0.44313806838105002</v>
      </c>
      <c r="Q13" s="17">
        <v>0.41015279302690799</v>
      </c>
      <c r="R13" s="17"/>
      <c r="S13" s="17">
        <v>0.38557884243891899</v>
      </c>
      <c r="T13" s="17">
        <v>0.42820637051009902</v>
      </c>
      <c r="U13" s="17">
        <v>0.43089964951951198</v>
      </c>
      <c r="V13" s="17">
        <v>0.49532338827376399</v>
      </c>
      <c r="W13" s="17">
        <v>0.44438168297785102</v>
      </c>
      <c r="X13" s="17">
        <v>0.43588252853707299</v>
      </c>
      <c r="Y13" s="17">
        <v>0.44399126334157202</v>
      </c>
      <c r="Z13" s="17">
        <v>0.40925822665878298</v>
      </c>
      <c r="AA13" s="17">
        <v>0.42218856072343602</v>
      </c>
      <c r="AB13" s="17">
        <v>0.52669630719092198</v>
      </c>
      <c r="AC13" s="17">
        <v>0.468355022488323</v>
      </c>
      <c r="AD13" s="17">
        <v>0.55829948857737</v>
      </c>
      <c r="AE13" s="17"/>
      <c r="AF13" s="17">
        <v>0.36823069758436799</v>
      </c>
      <c r="AG13" s="17">
        <v>0.44377205974943801</v>
      </c>
      <c r="AH13" s="17">
        <v>0.42475590160711302</v>
      </c>
      <c r="AI13" s="17">
        <v>0.54010265534137503</v>
      </c>
      <c r="AJ13" s="17">
        <v>0.52719008617608298</v>
      </c>
      <c r="AK13" s="17"/>
      <c r="AL13" s="17">
        <v>0.47055862566586198</v>
      </c>
      <c r="AM13" s="17">
        <v>0.47516470784395998</v>
      </c>
      <c r="AN13" s="17">
        <v>0.37393672782834098</v>
      </c>
      <c r="AO13" s="17">
        <v>0.51933639692054301</v>
      </c>
      <c r="AP13" s="17">
        <v>0.48473617101703098</v>
      </c>
      <c r="AQ13" s="17"/>
      <c r="AR13" s="17">
        <v>0.42866150747856802</v>
      </c>
      <c r="AS13" s="17">
        <v>0.47899346936528597</v>
      </c>
      <c r="AT13" s="17">
        <v>0.527478042388552</v>
      </c>
    </row>
    <row r="14" spans="2:46" x14ac:dyDescent="0.3">
      <c r="B14" s="18" t="s">
        <v>196</v>
      </c>
      <c r="C14" s="17">
        <v>0.43497951709730698</v>
      </c>
      <c r="D14" s="17">
        <v>0.44107739950775299</v>
      </c>
      <c r="E14" s="17">
        <v>0.43030025622384499</v>
      </c>
      <c r="F14" s="17"/>
      <c r="G14" s="17">
        <v>0.34260697418643399</v>
      </c>
      <c r="H14" s="17">
        <v>0.37394654088963902</v>
      </c>
      <c r="I14" s="17">
        <v>0.362396705062483</v>
      </c>
      <c r="J14" s="17">
        <v>0.45777687655747901</v>
      </c>
      <c r="K14" s="17">
        <v>0.46722829966347501</v>
      </c>
      <c r="L14" s="17">
        <v>0.56509095924469999</v>
      </c>
      <c r="M14" s="17"/>
      <c r="N14" s="17">
        <v>0.51587229465426199</v>
      </c>
      <c r="O14" s="17">
        <v>0.47370048646704199</v>
      </c>
      <c r="P14" s="17">
        <v>0.40396666752468102</v>
      </c>
      <c r="Q14" s="17">
        <v>0.32988098306788</v>
      </c>
      <c r="R14" s="17"/>
      <c r="S14" s="17">
        <v>0.39928441133718801</v>
      </c>
      <c r="T14" s="17">
        <v>0.455119006814798</v>
      </c>
      <c r="U14" s="17">
        <v>0.47809150585299398</v>
      </c>
      <c r="V14" s="17">
        <v>0.403356412034027</v>
      </c>
      <c r="W14" s="17">
        <v>0.49447702779837199</v>
      </c>
      <c r="X14" s="17">
        <v>0.38834046826506402</v>
      </c>
      <c r="Y14" s="17">
        <v>0.452224652345464</v>
      </c>
      <c r="Z14" s="17">
        <v>0.32559752149779198</v>
      </c>
      <c r="AA14" s="17">
        <v>0.38814134462955202</v>
      </c>
      <c r="AB14" s="17">
        <v>0.51264555713655202</v>
      </c>
      <c r="AC14" s="17">
        <v>0.46809284724356898</v>
      </c>
      <c r="AD14" s="17">
        <v>0.47778831267165001</v>
      </c>
      <c r="AE14" s="17"/>
      <c r="AF14" s="17">
        <v>0.27701928067464698</v>
      </c>
      <c r="AG14" s="17">
        <v>0.43823673482651199</v>
      </c>
      <c r="AH14" s="17">
        <v>0.47245783978290001</v>
      </c>
      <c r="AI14" s="17">
        <v>0.545710556624457</v>
      </c>
      <c r="AJ14" s="17">
        <v>0.48861060681377</v>
      </c>
      <c r="AK14" s="17"/>
      <c r="AL14" s="17">
        <v>0.45464937356040303</v>
      </c>
      <c r="AM14" s="17">
        <v>0.481191035626157</v>
      </c>
      <c r="AN14" s="17">
        <v>0.40502196067141599</v>
      </c>
      <c r="AO14" s="17">
        <v>0.53952227709710698</v>
      </c>
      <c r="AP14" s="17">
        <v>0.40881571743529899</v>
      </c>
      <c r="AQ14" s="17"/>
      <c r="AR14" s="17">
        <v>0.37885295090087601</v>
      </c>
      <c r="AS14" s="17">
        <v>0.51344220940512098</v>
      </c>
      <c r="AT14" s="17">
        <v>0.54339726890162898</v>
      </c>
    </row>
    <row r="15" spans="2:46" x14ac:dyDescent="0.3">
      <c r="B15" s="18" t="s">
        <v>197</v>
      </c>
      <c r="C15" s="17">
        <v>0.384568082410499</v>
      </c>
      <c r="D15" s="17">
        <v>0.39657230894145701</v>
      </c>
      <c r="E15" s="17">
        <v>0.37396108376121501</v>
      </c>
      <c r="F15" s="17"/>
      <c r="G15" s="17">
        <v>0.320818966647888</v>
      </c>
      <c r="H15" s="17">
        <v>0.38112164402447701</v>
      </c>
      <c r="I15" s="17">
        <v>0.32785884311722002</v>
      </c>
      <c r="J15" s="17">
        <v>0.37225853553775401</v>
      </c>
      <c r="K15" s="17">
        <v>0.43874914645424301</v>
      </c>
      <c r="L15" s="17">
        <v>0.44964626205907099</v>
      </c>
      <c r="M15" s="17"/>
      <c r="N15" s="17">
        <v>0.428678152971671</v>
      </c>
      <c r="O15" s="17">
        <v>0.39742732100464001</v>
      </c>
      <c r="P15" s="17">
        <v>0.36254366451624898</v>
      </c>
      <c r="Q15" s="17">
        <v>0.339605515996805</v>
      </c>
      <c r="R15" s="17"/>
      <c r="S15" s="17">
        <v>0.38565018423894298</v>
      </c>
      <c r="T15" s="17">
        <v>0.35892184315044001</v>
      </c>
      <c r="U15" s="17">
        <v>0.38821062921887101</v>
      </c>
      <c r="V15" s="17">
        <v>0.40641515301333903</v>
      </c>
      <c r="W15" s="17">
        <v>0.42865895628787298</v>
      </c>
      <c r="X15" s="17">
        <v>0.40164753856350299</v>
      </c>
      <c r="Y15" s="17">
        <v>0.39474981387972402</v>
      </c>
      <c r="Z15" s="17">
        <v>0.34425311804163</v>
      </c>
      <c r="AA15" s="17">
        <v>0.34094918293861798</v>
      </c>
      <c r="AB15" s="17">
        <v>0.42335825419009299</v>
      </c>
      <c r="AC15" s="17">
        <v>0.30949292995601302</v>
      </c>
      <c r="AD15" s="17">
        <v>0.456672095639716</v>
      </c>
      <c r="AE15" s="17"/>
      <c r="AF15" s="17">
        <v>0.26250102919595703</v>
      </c>
      <c r="AG15" s="17">
        <v>0.39304869201279402</v>
      </c>
      <c r="AH15" s="17">
        <v>0.41411295828181099</v>
      </c>
      <c r="AI15" s="17">
        <v>0.45706864354696602</v>
      </c>
      <c r="AJ15" s="17">
        <v>0.41886367407563002</v>
      </c>
      <c r="AK15" s="17"/>
      <c r="AL15" s="17">
        <v>0.40205479121542298</v>
      </c>
      <c r="AM15" s="17">
        <v>0.423288101059001</v>
      </c>
      <c r="AN15" s="17">
        <v>0.36084129733970099</v>
      </c>
      <c r="AO15" s="17">
        <v>0.448532511334369</v>
      </c>
      <c r="AP15" s="17">
        <v>0.35492623280971702</v>
      </c>
      <c r="AQ15" s="17"/>
      <c r="AR15" s="17">
        <v>0.34899585823631502</v>
      </c>
      <c r="AS15" s="17">
        <v>0.44916382626887802</v>
      </c>
      <c r="AT15" s="17">
        <v>0.44781533843682902</v>
      </c>
    </row>
    <row r="16" spans="2:46" x14ac:dyDescent="0.3">
      <c r="B16" s="18" t="s">
        <v>198</v>
      </c>
      <c r="C16" s="17">
        <v>0.372745753667451</v>
      </c>
      <c r="D16" s="17">
        <v>0.38539618013347898</v>
      </c>
      <c r="E16" s="17">
        <v>0.36147155743966503</v>
      </c>
      <c r="F16" s="17"/>
      <c r="G16" s="17">
        <v>0.26189322965524497</v>
      </c>
      <c r="H16" s="17">
        <v>0.25184204804358801</v>
      </c>
      <c r="I16" s="17">
        <v>0.30543041283831701</v>
      </c>
      <c r="J16" s="17">
        <v>0.38889871833663398</v>
      </c>
      <c r="K16" s="17">
        <v>0.487659118531655</v>
      </c>
      <c r="L16" s="17">
        <v>0.50938136722350202</v>
      </c>
      <c r="M16" s="17"/>
      <c r="N16" s="17">
        <v>0.40228464764197402</v>
      </c>
      <c r="O16" s="17">
        <v>0.42038214381960498</v>
      </c>
      <c r="P16" s="17">
        <v>0.39057908146582998</v>
      </c>
      <c r="Q16" s="17">
        <v>0.27434418932448901</v>
      </c>
      <c r="R16" s="17"/>
      <c r="S16" s="17">
        <v>0.318427308335195</v>
      </c>
      <c r="T16" s="17">
        <v>0.33595499239179399</v>
      </c>
      <c r="U16" s="17">
        <v>0.42020304234624101</v>
      </c>
      <c r="V16" s="17">
        <v>0.414084646403232</v>
      </c>
      <c r="W16" s="17">
        <v>0.492365394294772</v>
      </c>
      <c r="X16" s="17">
        <v>0.38968729654234802</v>
      </c>
      <c r="Y16" s="17">
        <v>0.37404864285901701</v>
      </c>
      <c r="Z16" s="17">
        <v>0.317059933607865</v>
      </c>
      <c r="AA16" s="17">
        <v>0.276263085064474</v>
      </c>
      <c r="AB16" s="17">
        <v>0.41444289178242899</v>
      </c>
      <c r="AC16" s="17">
        <v>0.41868555043622002</v>
      </c>
      <c r="AD16" s="17">
        <v>0.42676395057393102</v>
      </c>
      <c r="AE16" s="17"/>
      <c r="AF16" s="17">
        <v>0.20782356622789599</v>
      </c>
      <c r="AG16" s="17">
        <v>0.34889307698390298</v>
      </c>
      <c r="AH16" s="17">
        <v>0.48490934887433002</v>
      </c>
      <c r="AI16" s="17">
        <v>0.49256011518286102</v>
      </c>
      <c r="AJ16" s="17">
        <v>0.38044122831050597</v>
      </c>
      <c r="AK16" s="17"/>
      <c r="AL16" s="17">
        <v>0.36096759120639599</v>
      </c>
      <c r="AM16" s="17">
        <v>0.48568381152371298</v>
      </c>
      <c r="AN16" s="17">
        <v>0.33415605495230799</v>
      </c>
      <c r="AO16" s="17">
        <v>0.442235481616926</v>
      </c>
      <c r="AP16" s="17">
        <v>0.30014435874338502</v>
      </c>
      <c r="AQ16" s="17"/>
      <c r="AR16" s="17">
        <v>0.305560341187669</v>
      </c>
      <c r="AS16" s="17">
        <v>0.47267310148916503</v>
      </c>
      <c r="AT16" s="17">
        <v>0.46124781462144798</v>
      </c>
    </row>
    <row r="17" spans="2:46" x14ac:dyDescent="0.3">
      <c r="B17" s="18" t="s">
        <v>199</v>
      </c>
      <c r="C17" s="17">
        <v>0.36709124244639602</v>
      </c>
      <c r="D17" s="17">
        <v>0.36784022602050198</v>
      </c>
      <c r="E17" s="17">
        <v>0.36744437792146201</v>
      </c>
      <c r="F17" s="17"/>
      <c r="G17" s="17">
        <v>0.337190883349823</v>
      </c>
      <c r="H17" s="17">
        <v>0.32522533767330097</v>
      </c>
      <c r="I17" s="17">
        <v>0.32649613218344098</v>
      </c>
      <c r="J17" s="17">
        <v>0.308430054613685</v>
      </c>
      <c r="K17" s="17">
        <v>0.40054687589175297</v>
      </c>
      <c r="L17" s="17">
        <v>0.47933482934598698</v>
      </c>
      <c r="M17" s="17"/>
      <c r="N17" s="17">
        <v>0.43351943185435798</v>
      </c>
      <c r="O17" s="17">
        <v>0.380091912943476</v>
      </c>
      <c r="P17" s="17">
        <v>0.35264459381604302</v>
      </c>
      <c r="Q17" s="17">
        <v>0.29294724947254103</v>
      </c>
      <c r="R17" s="17"/>
      <c r="S17" s="17">
        <v>0.400557010724086</v>
      </c>
      <c r="T17" s="17">
        <v>0.36273931994046399</v>
      </c>
      <c r="U17" s="17">
        <v>0.35024265564564599</v>
      </c>
      <c r="V17" s="17">
        <v>0.44677331283712102</v>
      </c>
      <c r="W17" s="17">
        <v>0.32654810641499799</v>
      </c>
      <c r="X17" s="17">
        <v>0.32560038563930099</v>
      </c>
      <c r="Y17" s="17">
        <v>0.319816966467594</v>
      </c>
      <c r="Z17" s="17">
        <v>0.29434183292812299</v>
      </c>
      <c r="AA17" s="17">
        <v>0.363728639820318</v>
      </c>
      <c r="AB17" s="17">
        <v>0.42717247793499802</v>
      </c>
      <c r="AC17" s="17">
        <v>0.29848731726448602</v>
      </c>
      <c r="AD17" s="17">
        <v>0.42450153736152402</v>
      </c>
      <c r="AE17" s="17"/>
      <c r="AF17" s="17">
        <v>0.31209424555299198</v>
      </c>
      <c r="AG17" s="17">
        <v>0.38028937997623402</v>
      </c>
      <c r="AH17" s="17">
        <v>0.31972053186531502</v>
      </c>
      <c r="AI17" s="17">
        <v>0.43087383889805603</v>
      </c>
      <c r="AJ17" s="17">
        <v>0.460818945964245</v>
      </c>
      <c r="AK17" s="17"/>
      <c r="AL17" s="17">
        <v>0.40256914226017598</v>
      </c>
      <c r="AM17" s="17">
        <v>0.344710271055853</v>
      </c>
      <c r="AN17" s="17">
        <v>0.34121768741318298</v>
      </c>
      <c r="AO17" s="17">
        <v>0.448898993840672</v>
      </c>
      <c r="AP17" s="17">
        <v>0.421854806547518</v>
      </c>
      <c r="AQ17" s="17"/>
      <c r="AR17" s="17">
        <v>0.34630559485635098</v>
      </c>
      <c r="AS17" s="17">
        <v>0.39214595013098402</v>
      </c>
      <c r="AT17" s="17">
        <v>0.43602830683911398</v>
      </c>
    </row>
    <row r="18" spans="2:46" x14ac:dyDescent="0.3">
      <c r="B18" s="18" t="s">
        <v>200</v>
      </c>
      <c r="C18" s="17">
        <v>0.330531095982042</v>
      </c>
      <c r="D18" s="17">
        <v>0.36899998019382402</v>
      </c>
      <c r="E18" s="17">
        <v>0.29287684284884702</v>
      </c>
      <c r="F18" s="17"/>
      <c r="G18" s="17">
        <v>0.217271456838494</v>
      </c>
      <c r="H18" s="17">
        <v>0.31930762298276499</v>
      </c>
      <c r="I18" s="17">
        <v>0.260383002814918</v>
      </c>
      <c r="J18" s="17">
        <v>0.29366757543074501</v>
      </c>
      <c r="K18" s="17">
        <v>0.39300071142139198</v>
      </c>
      <c r="L18" s="17">
        <v>0.46025131069966402</v>
      </c>
      <c r="M18" s="17"/>
      <c r="N18" s="17">
        <v>0.40474088700279598</v>
      </c>
      <c r="O18" s="17">
        <v>0.37277158081228301</v>
      </c>
      <c r="P18" s="17">
        <v>0.29452407449082202</v>
      </c>
      <c r="Q18" s="17">
        <v>0.23638175765761901</v>
      </c>
      <c r="R18" s="17"/>
      <c r="S18" s="17">
        <v>0.358098758897197</v>
      </c>
      <c r="T18" s="17">
        <v>0.32695905060844299</v>
      </c>
      <c r="U18" s="17">
        <v>0.36526093814482502</v>
      </c>
      <c r="V18" s="17">
        <v>0.31037287844795403</v>
      </c>
      <c r="W18" s="17">
        <v>0.358356576005742</v>
      </c>
      <c r="X18" s="17">
        <v>0.27007327528567199</v>
      </c>
      <c r="Y18" s="17">
        <v>0.36609290713044501</v>
      </c>
      <c r="Z18" s="17">
        <v>0.28419642787235</v>
      </c>
      <c r="AA18" s="17">
        <v>0.25803072235777302</v>
      </c>
      <c r="AB18" s="17">
        <v>0.373494935826227</v>
      </c>
      <c r="AC18" s="17">
        <v>0.35518660747997599</v>
      </c>
      <c r="AD18" s="17">
        <v>0.36342354507011598</v>
      </c>
      <c r="AE18" s="17"/>
      <c r="AF18" s="17">
        <v>0.232971034433747</v>
      </c>
      <c r="AG18" s="17">
        <v>0.31401458715532199</v>
      </c>
      <c r="AH18" s="17">
        <v>0.34739391262882302</v>
      </c>
      <c r="AI18" s="17">
        <v>0.47611762836556898</v>
      </c>
      <c r="AJ18" s="17">
        <v>0.37292549249054902</v>
      </c>
      <c r="AK18" s="17"/>
      <c r="AL18" s="17">
        <v>0.344794604659514</v>
      </c>
      <c r="AM18" s="17">
        <v>0.37263729761345299</v>
      </c>
      <c r="AN18" s="17">
        <v>0.31627596120574702</v>
      </c>
      <c r="AO18" s="17">
        <v>0.43843965480820002</v>
      </c>
      <c r="AP18" s="17">
        <v>0.29775169311639599</v>
      </c>
      <c r="AQ18" s="17"/>
      <c r="AR18" s="17">
        <v>0.266573062533564</v>
      </c>
      <c r="AS18" s="17">
        <v>0.40822058691492602</v>
      </c>
      <c r="AT18" s="17">
        <v>0.45152935486676499</v>
      </c>
    </row>
    <row r="19" spans="2:46" x14ac:dyDescent="0.3">
      <c r="B19" s="18" t="s">
        <v>201</v>
      </c>
      <c r="C19" s="17">
        <v>0.31173630259165602</v>
      </c>
      <c r="D19" s="17">
        <v>0.29118755473900498</v>
      </c>
      <c r="E19" s="17">
        <v>0.331873847183147</v>
      </c>
      <c r="F19" s="17"/>
      <c r="G19" s="17">
        <v>0.20236758213452599</v>
      </c>
      <c r="H19" s="17">
        <v>0.26219797511724102</v>
      </c>
      <c r="I19" s="17">
        <v>0.26516317363820902</v>
      </c>
      <c r="J19" s="17">
        <v>0.33031844593896698</v>
      </c>
      <c r="K19" s="17">
        <v>0.36979109013663802</v>
      </c>
      <c r="L19" s="17">
        <v>0.40869580118553001</v>
      </c>
      <c r="M19" s="17"/>
      <c r="N19" s="17">
        <v>0.29925695695441601</v>
      </c>
      <c r="O19" s="17">
        <v>0.32385850951400302</v>
      </c>
      <c r="P19" s="17">
        <v>0.30745747911391302</v>
      </c>
      <c r="Q19" s="17">
        <v>0.31605491468000202</v>
      </c>
      <c r="R19" s="17"/>
      <c r="S19" s="17">
        <v>0.28510715345681298</v>
      </c>
      <c r="T19" s="17">
        <v>0.33215688182585001</v>
      </c>
      <c r="U19" s="17">
        <v>0.314860799200672</v>
      </c>
      <c r="V19" s="17">
        <v>0.34078011842955902</v>
      </c>
      <c r="W19" s="17">
        <v>0.32749513726206397</v>
      </c>
      <c r="X19" s="17">
        <v>0.30938576121319999</v>
      </c>
      <c r="Y19" s="17">
        <v>0.30053933227781099</v>
      </c>
      <c r="Z19" s="17">
        <v>0.27199907004302099</v>
      </c>
      <c r="AA19" s="17">
        <v>0.29460754890436402</v>
      </c>
      <c r="AB19" s="17">
        <v>0.318583926969291</v>
      </c>
      <c r="AC19" s="17">
        <v>0.28581721517418701</v>
      </c>
      <c r="AD19" s="17">
        <v>0.39120201440556701</v>
      </c>
      <c r="AE19" s="17"/>
      <c r="AF19" s="17">
        <v>0.26202745772292402</v>
      </c>
      <c r="AG19" s="17">
        <v>0.31980728300800698</v>
      </c>
      <c r="AH19" s="17">
        <v>0.34175362510607099</v>
      </c>
      <c r="AI19" s="17">
        <v>0.33470623076991401</v>
      </c>
      <c r="AJ19" s="17">
        <v>0.33693469256029501</v>
      </c>
      <c r="AK19" s="17"/>
      <c r="AL19" s="17">
        <v>0.325123750777284</v>
      </c>
      <c r="AM19" s="17">
        <v>0.36508570580444599</v>
      </c>
      <c r="AN19" s="17">
        <v>0.28055550321156197</v>
      </c>
      <c r="AO19" s="17">
        <v>0.31896023076216501</v>
      </c>
      <c r="AP19" s="17">
        <v>0.31462121386951197</v>
      </c>
      <c r="AQ19" s="17"/>
      <c r="AR19" s="17">
        <v>0.30638532440455202</v>
      </c>
      <c r="AS19" s="17">
        <v>0.347181910878475</v>
      </c>
      <c r="AT19" s="17">
        <v>0.32943775759375499</v>
      </c>
    </row>
    <row r="20" spans="2:46" x14ac:dyDescent="0.3">
      <c r="B20" s="18" t="s">
        <v>202</v>
      </c>
      <c r="C20" s="17">
        <v>0.30877207531944001</v>
      </c>
      <c r="D20" s="17">
        <v>0.30959469568843601</v>
      </c>
      <c r="E20" s="17">
        <v>0.30592246980996901</v>
      </c>
      <c r="F20" s="17"/>
      <c r="G20" s="17">
        <v>0.41668578783801502</v>
      </c>
      <c r="H20" s="17">
        <v>0.30526483237343899</v>
      </c>
      <c r="I20" s="17">
        <v>0.233421927861896</v>
      </c>
      <c r="J20" s="17">
        <v>0.257744397825383</v>
      </c>
      <c r="K20" s="17">
        <v>0.33179931375889798</v>
      </c>
      <c r="L20" s="17">
        <v>0.32717959315247402</v>
      </c>
      <c r="M20" s="17"/>
      <c r="N20" s="17">
        <v>0.36688758397195698</v>
      </c>
      <c r="O20" s="17">
        <v>0.325848377469595</v>
      </c>
      <c r="P20" s="17">
        <v>0.28650438058864802</v>
      </c>
      <c r="Q20" s="17">
        <v>0.24720332859112101</v>
      </c>
      <c r="R20" s="17"/>
      <c r="S20" s="17">
        <v>0.369892764458081</v>
      </c>
      <c r="T20" s="17">
        <v>0.25946831922135899</v>
      </c>
      <c r="U20" s="17">
        <v>0.30832941753156901</v>
      </c>
      <c r="V20" s="17">
        <v>0.32580110236882998</v>
      </c>
      <c r="W20" s="17">
        <v>0.29227151288400899</v>
      </c>
      <c r="X20" s="17">
        <v>0.30042593483498198</v>
      </c>
      <c r="Y20" s="17">
        <v>0.25418095124178403</v>
      </c>
      <c r="Z20" s="17">
        <v>0.302931380617672</v>
      </c>
      <c r="AA20" s="17">
        <v>0.31540861405105303</v>
      </c>
      <c r="AB20" s="17">
        <v>0.33829460411620799</v>
      </c>
      <c r="AC20" s="17">
        <v>0.26025813579503798</v>
      </c>
      <c r="AD20" s="17">
        <v>0.37219785564234698</v>
      </c>
      <c r="AE20" s="17"/>
      <c r="AF20" s="17">
        <v>0.22186265309924699</v>
      </c>
      <c r="AG20" s="17">
        <v>0.33466407213900901</v>
      </c>
      <c r="AH20" s="17">
        <v>0.26967476443024901</v>
      </c>
      <c r="AI20" s="17">
        <v>0.31779037429200802</v>
      </c>
      <c r="AJ20" s="17">
        <v>0.33471848293298401</v>
      </c>
      <c r="AK20" s="17"/>
      <c r="AL20" s="17">
        <v>0.33003983314881302</v>
      </c>
      <c r="AM20" s="17">
        <v>0.273123940170795</v>
      </c>
      <c r="AN20" s="17">
        <v>0.32018966106805302</v>
      </c>
      <c r="AO20" s="17">
        <v>0.333806149346072</v>
      </c>
      <c r="AP20" s="17">
        <v>0.33493336861044098</v>
      </c>
      <c r="AQ20" s="17"/>
      <c r="AR20" s="17">
        <v>0.29576132945873002</v>
      </c>
      <c r="AS20" s="17">
        <v>0.32596111999059701</v>
      </c>
      <c r="AT20" s="17">
        <v>0.36075267438078001</v>
      </c>
    </row>
    <row r="21" spans="2:46" x14ac:dyDescent="0.3">
      <c r="B21" s="18" t="s">
        <v>203</v>
      </c>
      <c r="C21" s="17">
        <v>0.25859401431142198</v>
      </c>
      <c r="D21" s="17">
        <v>0.24289091267811799</v>
      </c>
      <c r="E21" s="17">
        <v>0.27383350170899701</v>
      </c>
      <c r="F21" s="17"/>
      <c r="G21" s="17">
        <v>0.183683525057102</v>
      </c>
      <c r="H21" s="17">
        <v>0.27728610301804602</v>
      </c>
      <c r="I21" s="17">
        <v>0.22705064359775901</v>
      </c>
      <c r="J21" s="17">
        <v>0.27918050816717199</v>
      </c>
      <c r="K21" s="17">
        <v>0.28661561592114299</v>
      </c>
      <c r="L21" s="17">
        <v>0.28343422109587302</v>
      </c>
      <c r="M21" s="17"/>
      <c r="N21" s="17">
        <v>0.310800123947161</v>
      </c>
      <c r="O21" s="17">
        <v>0.25992483256550603</v>
      </c>
      <c r="P21" s="17">
        <v>0.218820028922941</v>
      </c>
      <c r="Q21" s="17">
        <v>0.23662148288726001</v>
      </c>
      <c r="R21" s="17"/>
      <c r="S21" s="17">
        <v>0.28267345033106001</v>
      </c>
      <c r="T21" s="17">
        <v>0.24283608644704199</v>
      </c>
      <c r="U21" s="17">
        <v>0.21078099731378899</v>
      </c>
      <c r="V21" s="17">
        <v>0.28540047795047202</v>
      </c>
      <c r="W21" s="17">
        <v>0.25792605538303598</v>
      </c>
      <c r="X21" s="17">
        <v>0.24984093176031799</v>
      </c>
      <c r="Y21" s="17">
        <v>0.24554392121152399</v>
      </c>
      <c r="Z21" s="17">
        <v>0.25428407545609899</v>
      </c>
      <c r="AA21" s="17">
        <v>0.24360080044034299</v>
      </c>
      <c r="AB21" s="17">
        <v>0.283473780846005</v>
      </c>
      <c r="AC21" s="17">
        <v>0.20889699938689499</v>
      </c>
      <c r="AD21" s="17">
        <v>0.39397141238148597</v>
      </c>
      <c r="AE21" s="17"/>
      <c r="AF21" s="17">
        <v>0.200598643545018</v>
      </c>
      <c r="AG21" s="17">
        <v>0.29821939025996103</v>
      </c>
      <c r="AH21" s="17">
        <v>0.20428207024348599</v>
      </c>
      <c r="AI21" s="17">
        <v>0.234380549270535</v>
      </c>
      <c r="AJ21" s="17">
        <v>0.29549477771539101</v>
      </c>
      <c r="AK21" s="17"/>
      <c r="AL21" s="17">
        <v>0.299398230619006</v>
      </c>
      <c r="AM21" s="17">
        <v>0.23495697754363501</v>
      </c>
      <c r="AN21" s="17">
        <v>0.27678549622502802</v>
      </c>
      <c r="AO21" s="17">
        <v>0.25312027704574802</v>
      </c>
      <c r="AP21" s="17">
        <v>0.26369973134583002</v>
      </c>
      <c r="AQ21" s="17"/>
      <c r="AR21" s="17">
        <v>0.26942410377637399</v>
      </c>
      <c r="AS21" s="17">
        <v>0.2745432998672</v>
      </c>
      <c r="AT21" s="17">
        <v>0.25194552623015698</v>
      </c>
    </row>
    <row r="22" spans="2:46" x14ac:dyDescent="0.3">
      <c r="B22" s="18" t="s">
        <v>204</v>
      </c>
      <c r="C22" s="17">
        <v>0.221525779955557</v>
      </c>
      <c r="D22" s="17">
        <v>0.25133888304978602</v>
      </c>
      <c r="E22" s="17">
        <v>0.19301273661110099</v>
      </c>
      <c r="F22" s="17"/>
      <c r="G22" s="17">
        <v>0.17687287762793499</v>
      </c>
      <c r="H22" s="17">
        <v>0.20819882508429299</v>
      </c>
      <c r="I22" s="17">
        <v>0.184698516365946</v>
      </c>
      <c r="J22" s="17">
        <v>0.22203443943830101</v>
      </c>
      <c r="K22" s="17">
        <v>0.24884324256204299</v>
      </c>
      <c r="L22" s="17">
        <v>0.27334869069561302</v>
      </c>
      <c r="M22" s="17"/>
      <c r="N22" s="17">
        <v>0.273026671089592</v>
      </c>
      <c r="O22" s="17">
        <v>0.261975739198542</v>
      </c>
      <c r="P22" s="17">
        <v>0.18810625172284501</v>
      </c>
      <c r="Q22" s="17">
        <v>0.15416599169209699</v>
      </c>
      <c r="R22" s="17"/>
      <c r="S22" s="17">
        <v>0.27741888131501202</v>
      </c>
      <c r="T22" s="17">
        <v>0.1940611065066</v>
      </c>
      <c r="U22" s="17">
        <v>0.21780130167541401</v>
      </c>
      <c r="V22" s="17">
        <v>0.21903126276410301</v>
      </c>
      <c r="W22" s="17">
        <v>0.276861713920179</v>
      </c>
      <c r="X22" s="17">
        <v>0.16134983360951999</v>
      </c>
      <c r="Y22" s="17">
        <v>0.21280931479524801</v>
      </c>
      <c r="Z22" s="17">
        <v>0.23136326649980801</v>
      </c>
      <c r="AA22" s="17">
        <v>0.178981138415156</v>
      </c>
      <c r="AB22" s="17">
        <v>0.236055920451162</v>
      </c>
      <c r="AC22" s="17">
        <v>0.20906271305812499</v>
      </c>
      <c r="AD22" s="17">
        <v>0.29146967558909798</v>
      </c>
      <c r="AE22" s="17"/>
      <c r="AF22" s="17">
        <v>0.14992126042999901</v>
      </c>
      <c r="AG22" s="17">
        <v>0.22476636006887499</v>
      </c>
      <c r="AH22" s="17">
        <v>0.222187082876179</v>
      </c>
      <c r="AI22" s="17">
        <v>0.29696531778289398</v>
      </c>
      <c r="AJ22" s="17">
        <v>0.22338595454249099</v>
      </c>
      <c r="AK22" s="17"/>
      <c r="AL22" s="17">
        <v>0.189343250678845</v>
      </c>
      <c r="AM22" s="17">
        <v>0.22696072371339701</v>
      </c>
      <c r="AN22" s="17">
        <v>0.23496165972847</v>
      </c>
      <c r="AO22" s="17">
        <v>0.31021379616056299</v>
      </c>
      <c r="AP22" s="17">
        <v>0.19109710500719099</v>
      </c>
      <c r="AQ22" s="17"/>
      <c r="AR22" s="17">
        <v>0.19741429830940199</v>
      </c>
      <c r="AS22" s="17">
        <v>0.23401886068017799</v>
      </c>
      <c r="AT22" s="17">
        <v>0.31638645258738102</v>
      </c>
    </row>
    <row r="23" spans="2:46" x14ac:dyDescent="0.3">
      <c r="B23" s="18" t="s">
        <v>205</v>
      </c>
      <c r="C23" s="17">
        <v>0.19363528866351501</v>
      </c>
      <c r="D23" s="17">
        <v>0.190440847735978</v>
      </c>
      <c r="E23" s="17">
        <v>0.19644447187970401</v>
      </c>
      <c r="F23" s="17"/>
      <c r="G23" s="17">
        <v>0.224737136250448</v>
      </c>
      <c r="H23" s="17">
        <v>0.26481601755529599</v>
      </c>
      <c r="I23" s="17">
        <v>0.14161202178156199</v>
      </c>
      <c r="J23" s="17">
        <v>0.17930447620774201</v>
      </c>
      <c r="K23" s="17">
        <v>0.17121908936809199</v>
      </c>
      <c r="L23" s="17">
        <v>0.18417677346952099</v>
      </c>
      <c r="M23" s="17"/>
      <c r="N23" s="17">
        <v>0.27131173971641098</v>
      </c>
      <c r="O23" s="17">
        <v>0.20524956549003201</v>
      </c>
      <c r="P23" s="17">
        <v>0.12234568556444</v>
      </c>
      <c r="Q23" s="17">
        <v>0.16045060272454301</v>
      </c>
      <c r="R23" s="17"/>
      <c r="S23" s="17">
        <v>0.23987914276587</v>
      </c>
      <c r="T23" s="17">
        <v>0.145240295987805</v>
      </c>
      <c r="U23" s="17">
        <v>0.141997815924611</v>
      </c>
      <c r="V23" s="17">
        <v>0.231239367275237</v>
      </c>
      <c r="W23" s="17">
        <v>0.19595153486775799</v>
      </c>
      <c r="X23" s="17">
        <v>0.17761563390108201</v>
      </c>
      <c r="Y23" s="17">
        <v>0.26616752419711598</v>
      </c>
      <c r="Z23" s="17">
        <v>0.17017694979807099</v>
      </c>
      <c r="AA23" s="17">
        <v>0.155615854942872</v>
      </c>
      <c r="AB23" s="17">
        <v>0.18841803337281299</v>
      </c>
      <c r="AC23" s="17">
        <v>0.16969152322419201</v>
      </c>
      <c r="AD23" s="17">
        <v>0.28754068531615401</v>
      </c>
      <c r="AE23" s="17"/>
      <c r="AF23" s="17">
        <v>0.23367236192683899</v>
      </c>
      <c r="AG23" s="17">
        <v>0.24983512289551099</v>
      </c>
      <c r="AH23" s="17">
        <v>0.102755583435252</v>
      </c>
      <c r="AI23" s="17">
        <v>0.17477781309611901</v>
      </c>
      <c r="AJ23" s="17">
        <v>0.20393941488352901</v>
      </c>
      <c r="AK23" s="17"/>
      <c r="AL23" s="17">
        <v>0.19673498835824199</v>
      </c>
      <c r="AM23" s="17">
        <v>0.111301432786031</v>
      </c>
      <c r="AN23" s="17">
        <v>0.263558885264981</v>
      </c>
      <c r="AO23" s="17">
        <v>0.19205955921060899</v>
      </c>
      <c r="AP23" s="17">
        <v>0.28807523333673601</v>
      </c>
      <c r="AQ23" s="17"/>
      <c r="AR23" s="17">
        <v>0.21022729932949599</v>
      </c>
      <c r="AS23" s="17">
        <v>0.18517480630098501</v>
      </c>
      <c r="AT23" s="17">
        <v>0.19254559039444699</v>
      </c>
    </row>
    <row r="24" spans="2:46" x14ac:dyDescent="0.3">
      <c r="B24" s="18" t="s">
        <v>105</v>
      </c>
      <c r="C24" s="17">
        <v>4.3575856926528697E-2</v>
      </c>
      <c r="D24" s="17">
        <v>4.28401908135084E-2</v>
      </c>
      <c r="E24" s="17">
        <v>4.4424518455460797E-2</v>
      </c>
      <c r="F24" s="17"/>
      <c r="G24" s="17">
        <v>3.59444056552915E-2</v>
      </c>
      <c r="H24" s="17">
        <v>4.2012380030995999E-2</v>
      </c>
      <c r="I24" s="17">
        <v>5.0185247593447398E-2</v>
      </c>
      <c r="J24" s="17">
        <v>4.3712656222467103E-2</v>
      </c>
      <c r="K24" s="17">
        <v>4.6617593529196498E-2</v>
      </c>
      <c r="L24" s="17">
        <v>4.2385456261424599E-2</v>
      </c>
      <c r="M24" s="17"/>
      <c r="N24" s="17">
        <v>2.6183019239919302E-2</v>
      </c>
      <c r="O24" s="17">
        <v>5.7381583796060398E-2</v>
      </c>
      <c r="P24" s="17">
        <v>2.7135915124093201E-2</v>
      </c>
      <c r="Q24" s="17">
        <v>6.2954763233028496E-2</v>
      </c>
      <c r="R24" s="17"/>
      <c r="S24" s="17">
        <v>4.8372902795163299E-2</v>
      </c>
      <c r="T24" s="17">
        <v>4.95442634415552E-2</v>
      </c>
      <c r="U24" s="17">
        <v>3.1116999177223E-2</v>
      </c>
      <c r="V24" s="17">
        <v>2.1382940222579999E-2</v>
      </c>
      <c r="W24" s="17">
        <v>3.3922658037872998E-2</v>
      </c>
      <c r="X24" s="17">
        <v>2.7723094790847998E-2</v>
      </c>
      <c r="Y24" s="17">
        <v>4.3836765659046699E-2</v>
      </c>
      <c r="Z24" s="17">
        <v>9.5951518482516499E-2</v>
      </c>
      <c r="AA24" s="17">
        <v>4.1020861536340901E-2</v>
      </c>
      <c r="AB24" s="17">
        <v>5.9012676302303203E-2</v>
      </c>
      <c r="AC24" s="17">
        <v>4.4306810665847803E-2</v>
      </c>
      <c r="AD24" s="17">
        <v>5.7048556376984097E-2</v>
      </c>
      <c r="AE24" s="17"/>
      <c r="AF24" s="17">
        <v>7.2184518400788295E-2</v>
      </c>
      <c r="AG24" s="17">
        <v>5.3774566275815901E-2</v>
      </c>
      <c r="AH24" s="17">
        <v>3.9942339005510301E-2</v>
      </c>
      <c r="AI24" s="17">
        <v>2.7427484593178799E-3</v>
      </c>
      <c r="AJ24" s="17">
        <v>4.7237193257452903E-2</v>
      </c>
      <c r="AK24" s="17"/>
      <c r="AL24" s="17">
        <v>3.6960225117601497E-2</v>
      </c>
      <c r="AM24" s="17">
        <v>3.09980354446691E-2</v>
      </c>
      <c r="AN24" s="17">
        <v>6.7468098518038006E-2</v>
      </c>
      <c r="AO24" s="17">
        <v>7.5486274748519204E-3</v>
      </c>
      <c r="AP24" s="17">
        <v>6.0993479307100598E-2</v>
      </c>
      <c r="AQ24" s="17"/>
      <c r="AR24" s="17">
        <v>7.73115597498161E-2</v>
      </c>
      <c r="AS24" s="17">
        <v>1.3322493917004999E-2</v>
      </c>
      <c r="AT24" s="17">
        <v>7.7091986636081203E-3</v>
      </c>
    </row>
    <row r="25" spans="2:46" x14ac:dyDescent="0.3">
      <c r="B25" s="18" t="s">
        <v>206</v>
      </c>
      <c r="C25" s="19">
        <v>0.137911159585733</v>
      </c>
      <c r="D25" s="19">
        <v>0.110607244610884</v>
      </c>
      <c r="E25" s="19">
        <v>0.16503255777411499</v>
      </c>
      <c r="F25" s="19"/>
      <c r="G25" s="19">
        <v>0.12342309458741101</v>
      </c>
      <c r="H25" s="19">
        <v>0.119241007115516</v>
      </c>
      <c r="I25" s="19">
        <v>0.176404536163035</v>
      </c>
      <c r="J25" s="19">
        <v>0.17204178302449299</v>
      </c>
      <c r="K25" s="19">
        <v>0.16036616078684901</v>
      </c>
      <c r="L25" s="19">
        <v>8.8519958906990603E-2</v>
      </c>
      <c r="M25" s="19"/>
      <c r="N25" s="19">
        <v>9.1387149950499305E-2</v>
      </c>
      <c r="O25" s="19">
        <v>0.143615361997461</v>
      </c>
      <c r="P25" s="19">
        <v>0.16219183010500801</v>
      </c>
      <c r="Q25" s="19">
        <v>0.16067347265665499</v>
      </c>
      <c r="R25" s="19"/>
      <c r="S25" s="19">
        <v>9.6819683557137201E-2</v>
      </c>
      <c r="T25" s="19">
        <v>0.18434066925011999</v>
      </c>
      <c r="U25" s="19">
        <v>0.13376218206522</v>
      </c>
      <c r="V25" s="19">
        <v>0.12703708738594599</v>
      </c>
      <c r="W25" s="19">
        <v>0.106991436805774</v>
      </c>
      <c r="X25" s="19">
        <v>0.14069260468129899</v>
      </c>
      <c r="Y25" s="19">
        <v>0.12673809386364401</v>
      </c>
      <c r="Z25" s="19">
        <v>0.201907440169487</v>
      </c>
      <c r="AA25" s="19">
        <v>0.14793968264584201</v>
      </c>
      <c r="AB25" s="19">
        <v>0.14880734217612199</v>
      </c>
      <c r="AC25" s="19">
        <v>0.134952280953964</v>
      </c>
      <c r="AD25" s="19">
        <v>0.11710685183642899</v>
      </c>
      <c r="AE25" s="19"/>
      <c r="AF25" s="19">
        <v>0.20082675020639701</v>
      </c>
      <c r="AG25" s="19">
        <v>0.11238960601982</v>
      </c>
      <c r="AH25" s="19">
        <v>9.0824728110199301E-2</v>
      </c>
      <c r="AI25" s="19">
        <v>4.7510082013764901E-2</v>
      </c>
      <c r="AJ25" s="19">
        <v>0.14738930311675599</v>
      </c>
      <c r="AK25" s="19"/>
      <c r="AL25" s="19">
        <v>0.14728509644431301</v>
      </c>
      <c r="AM25" s="19">
        <v>8.73532607229488E-2</v>
      </c>
      <c r="AN25" s="19">
        <v>9.0712957125941407E-2</v>
      </c>
      <c r="AO25" s="19">
        <v>3.88647041286692E-2</v>
      </c>
      <c r="AP25" s="19">
        <v>0.126854493139857</v>
      </c>
      <c r="AQ25" s="19"/>
      <c r="AR25" s="19">
        <v>0.176282571045386</v>
      </c>
      <c r="AS25" s="19">
        <v>8.4088548757366197E-2</v>
      </c>
      <c r="AT25" s="19">
        <v>3.2907488102061198E-2</v>
      </c>
    </row>
    <row r="26" spans="2:46" x14ac:dyDescent="0.3">
      <c r="B26" s="16"/>
    </row>
    <row r="27" spans="2:46" x14ac:dyDescent="0.3">
      <c r="B27" t="s">
        <v>66</v>
      </c>
    </row>
    <row r="28" spans="2:46" x14ac:dyDescent="0.3">
      <c r="B28" t="s">
        <v>67</v>
      </c>
    </row>
    <row r="30" spans="2:46" x14ac:dyDescent="0.3">
      <c r="B30"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T3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204</v>
      </c>
      <c r="C9" s="17">
        <v>0.50006590922465199</v>
      </c>
      <c r="D9" s="17">
        <v>0.52818416518523803</v>
      </c>
      <c r="E9" s="17">
        <v>0.47107685289024298</v>
      </c>
      <c r="F9" s="17"/>
      <c r="G9" s="17">
        <v>0.41435567652452898</v>
      </c>
      <c r="H9" s="17">
        <v>0.47246577111965998</v>
      </c>
      <c r="I9" s="17">
        <v>0.44917878667758099</v>
      </c>
      <c r="J9" s="17">
        <v>0.52186205367080296</v>
      </c>
      <c r="K9" s="17">
        <v>0.572255910599066</v>
      </c>
      <c r="L9" s="17">
        <v>0.55483352793142504</v>
      </c>
      <c r="M9" s="17"/>
      <c r="N9" s="17">
        <v>0.53144802841427996</v>
      </c>
      <c r="O9" s="17">
        <v>0.56174273007928699</v>
      </c>
      <c r="P9" s="17">
        <v>0.45553254021537798</v>
      </c>
      <c r="Q9" s="17">
        <v>0.43903849959149099</v>
      </c>
      <c r="R9" s="17"/>
      <c r="S9" s="17">
        <v>0.44061840713603401</v>
      </c>
      <c r="T9" s="17">
        <v>0.55789102444570304</v>
      </c>
      <c r="U9" s="17">
        <v>0.46802095279873301</v>
      </c>
      <c r="V9" s="17">
        <v>0.40501095609063498</v>
      </c>
      <c r="W9" s="17">
        <v>0.543010400067931</v>
      </c>
      <c r="X9" s="17">
        <v>0.45302060731906202</v>
      </c>
      <c r="Y9" s="17">
        <v>0.54228879037681399</v>
      </c>
      <c r="Z9" s="17">
        <v>0.48124435094950402</v>
      </c>
      <c r="AA9" s="17">
        <v>0.49304859328012801</v>
      </c>
      <c r="AB9" s="17">
        <v>0.56979353378807995</v>
      </c>
      <c r="AC9" s="17">
        <v>0.51271399813402796</v>
      </c>
      <c r="AD9" s="17">
        <v>0.64770354023457699</v>
      </c>
      <c r="AE9" s="17"/>
      <c r="AF9" s="17">
        <v>0.57518185143688205</v>
      </c>
      <c r="AG9" s="17">
        <v>0.58647486696593398</v>
      </c>
      <c r="AH9" s="17">
        <v>0.41304854913821498</v>
      </c>
      <c r="AI9" s="17">
        <v>0.41650498122337398</v>
      </c>
      <c r="AJ9" s="17">
        <v>0.55817988011445696</v>
      </c>
      <c r="AK9" s="17"/>
      <c r="AL9" s="17">
        <v>0.54862666564354301</v>
      </c>
      <c r="AM9" s="17">
        <v>0.45834393791797601</v>
      </c>
      <c r="AN9" s="17">
        <v>0.54218330864133801</v>
      </c>
      <c r="AO9" s="17">
        <v>0.407346525026335</v>
      </c>
      <c r="AP9" s="17">
        <v>0.64414018918623805</v>
      </c>
      <c r="AQ9" s="17"/>
      <c r="AR9" s="17">
        <v>0.56182660777750104</v>
      </c>
      <c r="AS9" s="17">
        <v>0.52235440427394897</v>
      </c>
      <c r="AT9" s="17">
        <v>0.399989399100663</v>
      </c>
    </row>
    <row r="10" spans="2:46" x14ac:dyDescent="0.3">
      <c r="B10" s="18" t="s">
        <v>200</v>
      </c>
      <c r="C10" s="17">
        <v>0.42052106838894598</v>
      </c>
      <c r="D10" s="17">
        <v>0.44963951339707298</v>
      </c>
      <c r="E10" s="17">
        <v>0.39031814557879402</v>
      </c>
      <c r="F10" s="17"/>
      <c r="G10" s="17">
        <v>0.32375246371256999</v>
      </c>
      <c r="H10" s="17">
        <v>0.426063085338582</v>
      </c>
      <c r="I10" s="17">
        <v>0.37786808538567102</v>
      </c>
      <c r="J10" s="17">
        <v>0.414312542615834</v>
      </c>
      <c r="K10" s="17">
        <v>0.44697609988772002</v>
      </c>
      <c r="L10" s="17">
        <v>0.502502218202312</v>
      </c>
      <c r="M10" s="17"/>
      <c r="N10" s="17">
        <v>0.45921478977825603</v>
      </c>
      <c r="O10" s="17">
        <v>0.43964960648465601</v>
      </c>
      <c r="P10" s="17">
        <v>0.38887472468863798</v>
      </c>
      <c r="Q10" s="17">
        <v>0.38823953811583101</v>
      </c>
      <c r="R10" s="17"/>
      <c r="S10" s="17">
        <v>0.35984819332277002</v>
      </c>
      <c r="T10" s="17">
        <v>0.42265982492260901</v>
      </c>
      <c r="U10" s="17">
        <v>0.40925479308725499</v>
      </c>
      <c r="V10" s="17">
        <v>0.43274388623865401</v>
      </c>
      <c r="W10" s="17">
        <v>0.43922701351527399</v>
      </c>
      <c r="X10" s="17">
        <v>0.43783029384161298</v>
      </c>
      <c r="Y10" s="17">
        <v>0.45788481762683197</v>
      </c>
      <c r="Z10" s="17">
        <v>0.39330361063319502</v>
      </c>
      <c r="AA10" s="17">
        <v>0.379991385295259</v>
      </c>
      <c r="AB10" s="17">
        <v>0.46817863706721302</v>
      </c>
      <c r="AC10" s="17">
        <v>0.433433386281116</v>
      </c>
      <c r="AD10" s="17">
        <v>0.513333682764604</v>
      </c>
      <c r="AE10" s="17"/>
      <c r="AF10" s="17">
        <v>0.44812591953493502</v>
      </c>
      <c r="AG10" s="17">
        <v>0.46988247591801402</v>
      </c>
      <c r="AH10" s="17">
        <v>0.344799834763867</v>
      </c>
      <c r="AI10" s="17">
        <v>0.44021250509241899</v>
      </c>
      <c r="AJ10" s="17">
        <v>0.50504737418522205</v>
      </c>
      <c r="AK10" s="17"/>
      <c r="AL10" s="17">
        <v>0.47868246036872503</v>
      </c>
      <c r="AM10" s="17">
        <v>0.38139790641999399</v>
      </c>
      <c r="AN10" s="17">
        <v>0.44637500716046302</v>
      </c>
      <c r="AO10" s="17">
        <v>0.46262295953041399</v>
      </c>
      <c r="AP10" s="17">
        <v>0.48541459203104798</v>
      </c>
      <c r="AQ10" s="17"/>
      <c r="AR10" s="17">
        <v>0.432493982659992</v>
      </c>
      <c r="AS10" s="17">
        <v>0.41833831942599498</v>
      </c>
      <c r="AT10" s="17">
        <v>0.46910745647413798</v>
      </c>
    </row>
    <row r="11" spans="2:46" x14ac:dyDescent="0.3">
      <c r="B11" s="18" t="s">
        <v>196</v>
      </c>
      <c r="C11" s="17">
        <v>0.19245645118295701</v>
      </c>
      <c r="D11" s="17">
        <v>0.22407255126984901</v>
      </c>
      <c r="E11" s="17">
        <v>0.16109833242753599</v>
      </c>
      <c r="F11" s="17"/>
      <c r="G11" s="17">
        <v>0.17454917230692299</v>
      </c>
      <c r="H11" s="17">
        <v>0.24957807368690499</v>
      </c>
      <c r="I11" s="17">
        <v>0.14911505649792201</v>
      </c>
      <c r="J11" s="17">
        <v>0.162548945212944</v>
      </c>
      <c r="K11" s="17">
        <v>0.16259748440556199</v>
      </c>
      <c r="L11" s="17">
        <v>0.23765714085540601</v>
      </c>
      <c r="M11" s="17"/>
      <c r="N11" s="17">
        <v>0.253400401163629</v>
      </c>
      <c r="O11" s="17">
        <v>0.202365311244802</v>
      </c>
      <c r="P11" s="17">
        <v>0.164354901127472</v>
      </c>
      <c r="Q11" s="17">
        <v>0.13992479518696199</v>
      </c>
      <c r="R11" s="17"/>
      <c r="S11" s="17">
        <v>0.231569963097642</v>
      </c>
      <c r="T11" s="17">
        <v>0.176047554701002</v>
      </c>
      <c r="U11" s="17">
        <v>0.17272730506672801</v>
      </c>
      <c r="V11" s="17">
        <v>0.20674568161816501</v>
      </c>
      <c r="W11" s="17">
        <v>0.19980686682773399</v>
      </c>
      <c r="X11" s="17">
        <v>0.18347671710187399</v>
      </c>
      <c r="Y11" s="17">
        <v>0.20040838793908899</v>
      </c>
      <c r="Z11" s="17">
        <v>0.14497862208403001</v>
      </c>
      <c r="AA11" s="17">
        <v>0.16249819783831901</v>
      </c>
      <c r="AB11" s="17">
        <v>0.200700312479271</v>
      </c>
      <c r="AC11" s="17">
        <v>0.17598490018555599</v>
      </c>
      <c r="AD11" s="17">
        <v>0.25482999443726501</v>
      </c>
      <c r="AE11" s="17"/>
      <c r="AF11" s="17">
        <v>0.145805118905251</v>
      </c>
      <c r="AG11" s="17">
        <v>0.194067736831913</v>
      </c>
      <c r="AH11" s="17">
        <v>0.170435140415438</v>
      </c>
      <c r="AI11" s="17">
        <v>0.32155045501414897</v>
      </c>
      <c r="AJ11" s="17">
        <v>0.16349186976682201</v>
      </c>
      <c r="AK11" s="17"/>
      <c r="AL11" s="17">
        <v>0.19561368804300899</v>
      </c>
      <c r="AM11" s="17">
        <v>0.17117619739343001</v>
      </c>
      <c r="AN11" s="17">
        <v>0.219728856531898</v>
      </c>
      <c r="AO11" s="17">
        <v>0.35403948307335198</v>
      </c>
      <c r="AP11" s="17">
        <v>0.120195642734011</v>
      </c>
      <c r="AQ11" s="17"/>
      <c r="AR11" s="17">
        <v>0.13391878722881001</v>
      </c>
      <c r="AS11" s="17">
        <v>0.21059432967645</v>
      </c>
      <c r="AT11" s="17">
        <v>0.36237586335668998</v>
      </c>
    </row>
    <row r="12" spans="2:46" x14ac:dyDescent="0.3">
      <c r="B12" s="18" t="s">
        <v>198</v>
      </c>
      <c r="C12" s="17">
        <v>0.18015712202339701</v>
      </c>
      <c r="D12" s="17">
        <v>0.1930159339617</v>
      </c>
      <c r="E12" s="17">
        <v>0.16622527565539499</v>
      </c>
      <c r="F12" s="17"/>
      <c r="G12" s="17">
        <v>0.17956901857735699</v>
      </c>
      <c r="H12" s="17">
        <v>0.240153895289929</v>
      </c>
      <c r="I12" s="17">
        <v>0.15464284309569301</v>
      </c>
      <c r="J12" s="17">
        <v>0.128813540536311</v>
      </c>
      <c r="K12" s="17">
        <v>0.160695128469999</v>
      </c>
      <c r="L12" s="17">
        <v>0.207386558540816</v>
      </c>
      <c r="M12" s="17"/>
      <c r="N12" s="17">
        <v>0.23052001089291499</v>
      </c>
      <c r="O12" s="17">
        <v>0.192456044806191</v>
      </c>
      <c r="P12" s="17">
        <v>0.138378568825857</v>
      </c>
      <c r="Q12" s="17">
        <v>0.15008910125547301</v>
      </c>
      <c r="R12" s="17"/>
      <c r="S12" s="17">
        <v>0.22864411188341599</v>
      </c>
      <c r="T12" s="17">
        <v>0.187890249579207</v>
      </c>
      <c r="U12" s="17">
        <v>0.17926133526354901</v>
      </c>
      <c r="V12" s="17">
        <v>0.20542588252385299</v>
      </c>
      <c r="W12" s="17">
        <v>0.153461035794656</v>
      </c>
      <c r="X12" s="17">
        <v>0.19028085537765699</v>
      </c>
      <c r="Y12" s="17">
        <v>0.15605907925588</v>
      </c>
      <c r="Z12" s="17">
        <v>0.238717155550384</v>
      </c>
      <c r="AA12" s="17">
        <v>0.12155875423736701</v>
      </c>
      <c r="AB12" s="17">
        <v>0.16313720626321901</v>
      </c>
      <c r="AC12" s="17">
        <v>0.17793597246054901</v>
      </c>
      <c r="AD12" s="17">
        <v>0.134513991954225</v>
      </c>
      <c r="AE12" s="17"/>
      <c r="AF12" s="17">
        <v>0.16592628656962699</v>
      </c>
      <c r="AG12" s="17">
        <v>0.209172053146225</v>
      </c>
      <c r="AH12" s="17">
        <v>0.14445995187305</v>
      </c>
      <c r="AI12" s="17">
        <v>0.27408971593387399</v>
      </c>
      <c r="AJ12" s="17">
        <v>0.17781122703295099</v>
      </c>
      <c r="AK12" s="17"/>
      <c r="AL12" s="17">
        <v>0.16529658117096399</v>
      </c>
      <c r="AM12" s="17">
        <v>0.154662341154327</v>
      </c>
      <c r="AN12" s="17">
        <v>0.21289295131882999</v>
      </c>
      <c r="AO12" s="17">
        <v>0.31013973015907098</v>
      </c>
      <c r="AP12" s="17">
        <v>0.16058857782720401</v>
      </c>
      <c r="AQ12" s="17"/>
      <c r="AR12" s="17">
        <v>0.135422087695241</v>
      </c>
      <c r="AS12" s="17">
        <v>0.19317312910195</v>
      </c>
      <c r="AT12" s="17">
        <v>0.32315411049049397</v>
      </c>
    </row>
    <row r="13" spans="2:46" x14ac:dyDescent="0.3">
      <c r="B13" s="18" t="s">
        <v>191</v>
      </c>
      <c r="C13" s="17">
        <v>0.159861287426177</v>
      </c>
      <c r="D13" s="17">
        <v>0.18950478289957601</v>
      </c>
      <c r="E13" s="17">
        <v>0.13033669084864499</v>
      </c>
      <c r="F13" s="17"/>
      <c r="G13" s="17">
        <v>0.19011902460069999</v>
      </c>
      <c r="H13" s="17">
        <v>0.20180384298982501</v>
      </c>
      <c r="I13" s="17">
        <v>0.128828921230496</v>
      </c>
      <c r="J13" s="17">
        <v>0.150004098613744</v>
      </c>
      <c r="K13" s="17">
        <v>0.11531286244585</v>
      </c>
      <c r="L13" s="17">
        <v>0.16886566564839001</v>
      </c>
      <c r="M13" s="17"/>
      <c r="N13" s="17">
        <v>0.22348895531194499</v>
      </c>
      <c r="O13" s="17">
        <v>0.16191391383238199</v>
      </c>
      <c r="P13" s="17">
        <v>0.13270348629543199</v>
      </c>
      <c r="Q13" s="17">
        <v>0.11325555087059699</v>
      </c>
      <c r="R13" s="17"/>
      <c r="S13" s="17">
        <v>0.22330324197636001</v>
      </c>
      <c r="T13" s="17">
        <v>0.14192068698687099</v>
      </c>
      <c r="U13" s="17">
        <v>0.15370726050198899</v>
      </c>
      <c r="V13" s="17">
        <v>0.180924210066854</v>
      </c>
      <c r="W13" s="17">
        <v>0.167696603535095</v>
      </c>
      <c r="X13" s="17">
        <v>0.13728021346479599</v>
      </c>
      <c r="Y13" s="17">
        <v>0.15517190696723901</v>
      </c>
      <c r="Z13" s="17">
        <v>0.163129758032315</v>
      </c>
      <c r="AA13" s="17">
        <v>0.130208474361099</v>
      </c>
      <c r="AB13" s="17">
        <v>0.12745948375836</v>
      </c>
      <c r="AC13" s="17">
        <v>0.124867111037923</v>
      </c>
      <c r="AD13" s="17">
        <v>0.21652803981006</v>
      </c>
      <c r="AE13" s="17"/>
      <c r="AF13" s="17">
        <v>0.15301305386740099</v>
      </c>
      <c r="AG13" s="17">
        <v>0.17737248045947199</v>
      </c>
      <c r="AH13" s="17">
        <v>0.121317010867994</v>
      </c>
      <c r="AI13" s="17">
        <v>0.25874070907094998</v>
      </c>
      <c r="AJ13" s="17">
        <v>0.166120534958906</v>
      </c>
      <c r="AK13" s="17"/>
      <c r="AL13" s="17">
        <v>0.15826462402869099</v>
      </c>
      <c r="AM13" s="17">
        <v>0.12084623586641</v>
      </c>
      <c r="AN13" s="17">
        <v>0.20756897714151901</v>
      </c>
      <c r="AO13" s="17">
        <v>0.26442633433842699</v>
      </c>
      <c r="AP13" s="17">
        <v>0.17170940985956801</v>
      </c>
      <c r="AQ13" s="17"/>
      <c r="AR13" s="17">
        <v>0.12455458217632701</v>
      </c>
      <c r="AS13" s="17">
        <v>0.17672958683683301</v>
      </c>
      <c r="AT13" s="17">
        <v>0.27745760457260399</v>
      </c>
    </row>
    <row r="14" spans="2:46" x14ac:dyDescent="0.3">
      <c r="B14" s="18" t="s">
        <v>194</v>
      </c>
      <c r="C14" s="17">
        <v>0.14227214543167399</v>
      </c>
      <c r="D14" s="17">
        <v>0.17005774691043701</v>
      </c>
      <c r="E14" s="17">
        <v>0.115508309977503</v>
      </c>
      <c r="F14" s="17"/>
      <c r="G14" s="17">
        <v>0.10045684478805</v>
      </c>
      <c r="H14" s="17">
        <v>0.18821827566917901</v>
      </c>
      <c r="I14" s="17">
        <v>0.10823969856763099</v>
      </c>
      <c r="J14" s="17">
        <v>0.106312752324676</v>
      </c>
      <c r="K14" s="17">
        <v>0.13370679075552599</v>
      </c>
      <c r="L14" s="17">
        <v>0.19549854315517501</v>
      </c>
      <c r="M14" s="17"/>
      <c r="N14" s="17">
        <v>0.191059170686709</v>
      </c>
      <c r="O14" s="17">
        <v>0.15158931056678601</v>
      </c>
      <c r="P14" s="17">
        <v>0.116729642493927</v>
      </c>
      <c r="Q14" s="17">
        <v>0.10228107670709601</v>
      </c>
      <c r="R14" s="17"/>
      <c r="S14" s="17">
        <v>0.18705905018746599</v>
      </c>
      <c r="T14" s="17">
        <v>0.101001681823634</v>
      </c>
      <c r="U14" s="17">
        <v>0.14399399255067699</v>
      </c>
      <c r="V14" s="17">
        <v>0.18594824135845101</v>
      </c>
      <c r="W14" s="17">
        <v>0.15600883841310401</v>
      </c>
      <c r="X14" s="17">
        <v>0.12668550053474101</v>
      </c>
      <c r="Y14" s="17">
        <v>9.1791689418733405E-2</v>
      </c>
      <c r="Z14" s="17">
        <v>0.19789244395226899</v>
      </c>
      <c r="AA14" s="17">
        <v>0.12938135600897099</v>
      </c>
      <c r="AB14" s="17">
        <v>0.11079926801578099</v>
      </c>
      <c r="AC14" s="17">
        <v>0.159281109533492</v>
      </c>
      <c r="AD14" s="17">
        <v>0.16474479299162501</v>
      </c>
      <c r="AE14" s="17"/>
      <c r="AF14" s="17">
        <v>6.0875276355746098E-2</v>
      </c>
      <c r="AG14" s="17">
        <v>0.139708906323504</v>
      </c>
      <c r="AH14" s="17">
        <v>0.125130229957163</v>
      </c>
      <c r="AI14" s="17">
        <v>0.28444455241113498</v>
      </c>
      <c r="AJ14" s="17">
        <v>0.13218144071086599</v>
      </c>
      <c r="AK14" s="17"/>
      <c r="AL14" s="17">
        <v>0.12591382061565901</v>
      </c>
      <c r="AM14" s="17">
        <v>0.12614665884589801</v>
      </c>
      <c r="AN14" s="17">
        <v>0.15361142734678199</v>
      </c>
      <c r="AO14" s="17">
        <v>0.30335354144077398</v>
      </c>
      <c r="AP14" s="17">
        <v>9.3235248762171805E-2</v>
      </c>
      <c r="AQ14" s="17"/>
      <c r="AR14" s="17">
        <v>8.2490319792595898E-2</v>
      </c>
      <c r="AS14" s="17">
        <v>0.15778009361291401</v>
      </c>
      <c r="AT14" s="17">
        <v>0.30187072174236301</v>
      </c>
    </row>
    <row r="15" spans="2:46" x14ac:dyDescent="0.3">
      <c r="B15" s="18" t="s">
        <v>205</v>
      </c>
      <c r="C15" s="17">
        <v>0.12897934531337399</v>
      </c>
      <c r="D15" s="17">
        <v>0.14622289966442001</v>
      </c>
      <c r="E15" s="17">
        <v>0.11249024907458</v>
      </c>
      <c r="F15" s="17"/>
      <c r="G15" s="17">
        <v>9.0448908222164504E-2</v>
      </c>
      <c r="H15" s="17">
        <v>0.143548645871313</v>
      </c>
      <c r="I15" s="17">
        <v>0.11898850451998901</v>
      </c>
      <c r="J15" s="17">
        <v>0.10966367047804999</v>
      </c>
      <c r="K15" s="17">
        <v>0.18091101985417901</v>
      </c>
      <c r="L15" s="17">
        <v>0.13173224435268799</v>
      </c>
      <c r="M15" s="17"/>
      <c r="N15" s="17">
        <v>0.140094490947166</v>
      </c>
      <c r="O15" s="17">
        <v>0.105886388670658</v>
      </c>
      <c r="P15" s="17">
        <v>0.151330270258455</v>
      </c>
      <c r="Q15" s="17">
        <v>0.122874275182045</v>
      </c>
      <c r="R15" s="17"/>
      <c r="S15" s="17">
        <v>0.12540254082529301</v>
      </c>
      <c r="T15" s="17">
        <v>9.0482029731419805E-2</v>
      </c>
      <c r="U15" s="17">
        <v>0.139725233661042</v>
      </c>
      <c r="V15" s="17">
        <v>0.16541228789506299</v>
      </c>
      <c r="W15" s="17">
        <v>0.15449632853178999</v>
      </c>
      <c r="X15" s="17">
        <v>0.10365614797825</v>
      </c>
      <c r="Y15" s="17">
        <v>0.10884847123734499</v>
      </c>
      <c r="Z15" s="17">
        <v>0.28696464396083798</v>
      </c>
      <c r="AA15" s="17">
        <v>0.118627296579848</v>
      </c>
      <c r="AB15" s="17">
        <v>0.120734188465453</v>
      </c>
      <c r="AC15" s="17">
        <v>0.122738402876141</v>
      </c>
      <c r="AD15" s="17">
        <v>0.10780839492019199</v>
      </c>
      <c r="AE15" s="17"/>
      <c r="AF15" s="17">
        <v>7.6248077734004105E-2</v>
      </c>
      <c r="AG15" s="17">
        <v>0.10777820891372</v>
      </c>
      <c r="AH15" s="17">
        <v>0.25597933068488699</v>
      </c>
      <c r="AI15" s="17">
        <v>0.16190134394040301</v>
      </c>
      <c r="AJ15" s="17">
        <v>0.10328060728083301</v>
      </c>
      <c r="AK15" s="17"/>
      <c r="AL15" s="17">
        <v>8.1294205487305704E-2</v>
      </c>
      <c r="AM15" s="17">
        <v>0.225162701118271</v>
      </c>
      <c r="AN15" s="17">
        <v>9.2736340226866901E-2</v>
      </c>
      <c r="AO15" s="17">
        <v>0.148329044956238</v>
      </c>
      <c r="AP15" s="17">
        <v>5.0459078253606397E-2</v>
      </c>
      <c r="AQ15" s="17"/>
      <c r="AR15" s="17">
        <v>8.5119259738344305E-2</v>
      </c>
      <c r="AS15" s="17">
        <v>0.17604244599972499</v>
      </c>
      <c r="AT15" s="17">
        <v>0.166959822898573</v>
      </c>
    </row>
    <row r="16" spans="2:46" x14ac:dyDescent="0.3">
      <c r="B16" s="18" t="s">
        <v>203</v>
      </c>
      <c r="C16" s="17">
        <v>0.10082472365716701</v>
      </c>
      <c r="D16" s="17">
        <v>0.12506248158199901</v>
      </c>
      <c r="E16" s="17">
        <v>7.7409396179716303E-2</v>
      </c>
      <c r="F16" s="17"/>
      <c r="G16" s="17">
        <v>9.9789779062010697E-2</v>
      </c>
      <c r="H16" s="17">
        <v>0.17686459390777701</v>
      </c>
      <c r="I16" s="17">
        <v>0.10183449760652399</v>
      </c>
      <c r="J16" s="17">
        <v>5.3362191948894799E-2</v>
      </c>
      <c r="K16" s="17">
        <v>8.9573739967005295E-2</v>
      </c>
      <c r="L16" s="17">
        <v>8.5009060139528497E-2</v>
      </c>
      <c r="M16" s="17"/>
      <c r="N16" s="17">
        <v>0.14221332586327701</v>
      </c>
      <c r="O16" s="17">
        <v>8.33267271737929E-2</v>
      </c>
      <c r="P16" s="17">
        <v>8.93676868217336E-2</v>
      </c>
      <c r="Q16" s="17">
        <v>8.5650867005175907E-2</v>
      </c>
      <c r="R16" s="17"/>
      <c r="S16" s="17">
        <v>0.12403671825964201</v>
      </c>
      <c r="T16" s="17">
        <v>6.7909124847454094E-2</v>
      </c>
      <c r="U16" s="17">
        <v>9.1400648040722093E-2</v>
      </c>
      <c r="V16" s="17">
        <v>0.131348501251878</v>
      </c>
      <c r="W16" s="17">
        <v>0.105421088449073</v>
      </c>
      <c r="X16" s="17">
        <v>0.11542894455575101</v>
      </c>
      <c r="Y16" s="17">
        <v>0.110838569815267</v>
      </c>
      <c r="Z16" s="17">
        <v>0.12873022536728601</v>
      </c>
      <c r="AA16" s="17">
        <v>8.7162110494605496E-2</v>
      </c>
      <c r="AB16" s="17">
        <v>8.6816963368100603E-2</v>
      </c>
      <c r="AC16" s="17">
        <v>7.3447578725231402E-2</v>
      </c>
      <c r="AD16" s="17">
        <v>8.7840738243250699E-2</v>
      </c>
      <c r="AE16" s="17"/>
      <c r="AF16" s="17">
        <v>4.7703527765168098E-2</v>
      </c>
      <c r="AG16" s="17">
        <v>0.100059032224116</v>
      </c>
      <c r="AH16" s="17">
        <v>0.135654750773611</v>
      </c>
      <c r="AI16" s="17">
        <v>0.17080252065241</v>
      </c>
      <c r="AJ16" s="17">
        <v>4.9743641173866801E-2</v>
      </c>
      <c r="AK16" s="17"/>
      <c r="AL16" s="17">
        <v>4.0918219536407903E-2</v>
      </c>
      <c r="AM16" s="17">
        <v>0.119174237793902</v>
      </c>
      <c r="AN16" s="17">
        <v>0.123741962848693</v>
      </c>
      <c r="AO16" s="17">
        <v>0.17100590202388499</v>
      </c>
      <c r="AP16" s="17">
        <v>7.0618928145685794E-2</v>
      </c>
      <c r="AQ16" s="17"/>
      <c r="AR16" s="17">
        <v>5.94685036993109E-2</v>
      </c>
      <c r="AS16" s="17">
        <v>0.13675485664777701</v>
      </c>
      <c r="AT16" s="17">
        <v>0.166789103895958</v>
      </c>
    </row>
    <row r="17" spans="2:46" x14ac:dyDescent="0.3">
      <c r="B17" s="18" t="s">
        <v>193</v>
      </c>
      <c r="C17" s="17">
        <v>8.6953217897775603E-2</v>
      </c>
      <c r="D17" s="17">
        <v>0.105267259943712</v>
      </c>
      <c r="E17" s="17">
        <v>6.9292463875155197E-2</v>
      </c>
      <c r="F17" s="17"/>
      <c r="G17" s="17">
        <v>0.113726771113867</v>
      </c>
      <c r="H17" s="17">
        <v>0.18804295084294001</v>
      </c>
      <c r="I17" s="17">
        <v>6.69461953155817E-2</v>
      </c>
      <c r="J17" s="17">
        <v>5.2600968349633501E-2</v>
      </c>
      <c r="K17" s="17">
        <v>4.5053597522155202E-2</v>
      </c>
      <c r="L17" s="17">
        <v>5.9329536299529598E-2</v>
      </c>
      <c r="M17" s="17"/>
      <c r="N17" s="17">
        <v>0.13747576186570701</v>
      </c>
      <c r="O17" s="17">
        <v>6.8636233384511802E-2</v>
      </c>
      <c r="P17" s="17">
        <v>7.4679532880296107E-2</v>
      </c>
      <c r="Q17" s="17">
        <v>6.3337415198283398E-2</v>
      </c>
      <c r="R17" s="17"/>
      <c r="S17" s="17">
        <v>0.14243886989766899</v>
      </c>
      <c r="T17" s="17">
        <v>4.2196361190065701E-2</v>
      </c>
      <c r="U17" s="17">
        <v>8.3726089755527297E-2</v>
      </c>
      <c r="V17" s="17">
        <v>0.120166092699069</v>
      </c>
      <c r="W17" s="17">
        <v>0.13466347136685999</v>
      </c>
      <c r="X17" s="17">
        <v>6.9003168120984698E-2</v>
      </c>
      <c r="Y17" s="17">
        <v>5.0597122026366501E-2</v>
      </c>
      <c r="Z17" s="17">
        <v>9.7936270305409898E-2</v>
      </c>
      <c r="AA17" s="17">
        <v>9.3259183585724201E-2</v>
      </c>
      <c r="AB17" s="17">
        <v>4.5398594862433098E-2</v>
      </c>
      <c r="AC17" s="17">
        <v>6.0464062535773001E-2</v>
      </c>
      <c r="AD17" s="17">
        <v>0.101003550167319</v>
      </c>
      <c r="AE17" s="17"/>
      <c r="AF17" s="17">
        <v>4.7633259736101802E-2</v>
      </c>
      <c r="AG17" s="17">
        <v>0.10042366636229801</v>
      </c>
      <c r="AH17" s="17">
        <v>7.1853783662907594E-2</v>
      </c>
      <c r="AI17" s="17">
        <v>0.164894688041575</v>
      </c>
      <c r="AJ17" s="17">
        <v>4.3942423339318401E-2</v>
      </c>
      <c r="AK17" s="17"/>
      <c r="AL17" s="17">
        <v>4.5844644467730497E-2</v>
      </c>
      <c r="AM17" s="17">
        <v>7.5011331533739706E-2</v>
      </c>
      <c r="AN17" s="17">
        <v>0.12763141359014399</v>
      </c>
      <c r="AO17" s="17">
        <v>0.174595452228544</v>
      </c>
      <c r="AP17" s="17">
        <v>7.0079757465914994E-2</v>
      </c>
      <c r="AQ17" s="17"/>
      <c r="AR17" s="17">
        <v>4.9030704212228098E-2</v>
      </c>
      <c r="AS17" s="17">
        <v>8.8928221752503006E-2</v>
      </c>
      <c r="AT17" s="17">
        <v>0.17967737930348199</v>
      </c>
    </row>
    <row r="18" spans="2:46" x14ac:dyDescent="0.3">
      <c r="B18" s="18" t="s">
        <v>199</v>
      </c>
      <c r="C18" s="17">
        <v>8.3338872504778894E-2</v>
      </c>
      <c r="D18" s="17">
        <v>0.11571709890802299</v>
      </c>
      <c r="E18" s="17">
        <v>5.1907398473421899E-2</v>
      </c>
      <c r="F18" s="17"/>
      <c r="G18" s="17">
        <v>8.0343313013541806E-2</v>
      </c>
      <c r="H18" s="17">
        <v>0.125487094153413</v>
      </c>
      <c r="I18" s="17">
        <v>8.2983110092928497E-2</v>
      </c>
      <c r="J18" s="17">
        <v>7.3005792011258397E-2</v>
      </c>
      <c r="K18" s="17">
        <v>5.3810139686994003E-2</v>
      </c>
      <c r="L18" s="17">
        <v>7.9604164832982605E-2</v>
      </c>
      <c r="M18" s="17"/>
      <c r="N18" s="17">
        <v>0.127615458191668</v>
      </c>
      <c r="O18" s="17">
        <v>6.8275141746761595E-2</v>
      </c>
      <c r="P18" s="17">
        <v>7.3644100835512996E-2</v>
      </c>
      <c r="Q18" s="17">
        <v>6.0769148220904699E-2</v>
      </c>
      <c r="R18" s="17"/>
      <c r="S18" s="17">
        <v>0.117577805053731</v>
      </c>
      <c r="T18" s="17">
        <v>2.9808663054353399E-2</v>
      </c>
      <c r="U18" s="17">
        <v>8.9898150761524201E-2</v>
      </c>
      <c r="V18" s="17">
        <v>0.112906338065416</v>
      </c>
      <c r="W18" s="17">
        <v>0.10257917148495301</v>
      </c>
      <c r="X18" s="17">
        <v>0.104219589282186</v>
      </c>
      <c r="Y18" s="17">
        <v>5.0245100918460898E-2</v>
      </c>
      <c r="Z18" s="17">
        <v>9.2667470406649494E-2</v>
      </c>
      <c r="AA18" s="17">
        <v>8.5925532768731799E-2</v>
      </c>
      <c r="AB18" s="17">
        <v>5.3672578613215803E-2</v>
      </c>
      <c r="AC18" s="17">
        <v>6.7977935995099506E-2</v>
      </c>
      <c r="AD18" s="17">
        <v>0.122441979443339</v>
      </c>
      <c r="AE18" s="17"/>
      <c r="AF18" s="17">
        <v>5.4248363251457501E-2</v>
      </c>
      <c r="AG18" s="17">
        <v>7.6214564717477007E-2</v>
      </c>
      <c r="AH18" s="17">
        <v>7.1067138419627293E-2</v>
      </c>
      <c r="AI18" s="17">
        <v>0.18031554316033099</v>
      </c>
      <c r="AJ18" s="17">
        <v>4.8263408016793297E-2</v>
      </c>
      <c r="AK18" s="17"/>
      <c r="AL18" s="17">
        <v>4.2655330937307397E-2</v>
      </c>
      <c r="AM18" s="17">
        <v>8.1858088836996606E-2</v>
      </c>
      <c r="AN18" s="17">
        <v>8.6002914635710401E-2</v>
      </c>
      <c r="AO18" s="17">
        <v>0.207087764346473</v>
      </c>
      <c r="AP18" s="17">
        <v>7.1528047895148605E-2</v>
      </c>
      <c r="AQ18" s="17"/>
      <c r="AR18" s="17">
        <v>3.7736327091419802E-2</v>
      </c>
      <c r="AS18" s="17">
        <v>9.4584228860830802E-2</v>
      </c>
      <c r="AT18" s="17">
        <v>0.19392325578823699</v>
      </c>
    </row>
    <row r="19" spans="2:46" x14ac:dyDescent="0.3">
      <c r="B19" s="18" t="s">
        <v>197</v>
      </c>
      <c r="C19" s="17">
        <v>8.3255051143845502E-2</v>
      </c>
      <c r="D19" s="17">
        <v>0.109684645979782</v>
      </c>
      <c r="E19" s="17">
        <v>5.7643313848967301E-2</v>
      </c>
      <c r="F19" s="17"/>
      <c r="G19" s="17">
        <v>9.0770174058972294E-2</v>
      </c>
      <c r="H19" s="17">
        <v>0.13419300212753399</v>
      </c>
      <c r="I19" s="17">
        <v>6.5368795741341398E-2</v>
      </c>
      <c r="J19" s="17">
        <v>6.7483940351840105E-2</v>
      </c>
      <c r="K19" s="17">
        <v>5.4087188988342999E-2</v>
      </c>
      <c r="L19" s="17">
        <v>8.3843163278505203E-2</v>
      </c>
      <c r="M19" s="17"/>
      <c r="N19" s="17">
        <v>0.123728764221528</v>
      </c>
      <c r="O19" s="17">
        <v>7.3473488968926304E-2</v>
      </c>
      <c r="P19" s="17">
        <v>6.8706004663125694E-2</v>
      </c>
      <c r="Q19" s="17">
        <v>6.0008745094394897E-2</v>
      </c>
      <c r="R19" s="17"/>
      <c r="S19" s="17">
        <v>0.14017995770618799</v>
      </c>
      <c r="T19" s="17">
        <v>4.6089505643355899E-2</v>
      </c>
      <c r="U19" s="17">
        <v>6.7211201364059794E-2</v>
      </c>
      <c r="V19" s="17">
        <v>0.12775014557568101</v>
      </c>
      <c r="W19" s="17">
        <v>0.11612908954927199</v>
      </c>
      <c r="X19" s="17">
        <v>6.1022703412266503E-2</v>
      </c>
      <c r="Y19" s="17">
        <v>7.4880033857637904E-2</v>
      </c>
      <c r="Z19" s="17">
        <v>6.4131721921233897E-2</v>
      </c>
      <c r="AA19" s="17">
        <v>5.7678498154969199E-2</v>
      </c>
      <c r="AB19" s="17">
        <v>5.8428037678238599E-2</v>
      </c>
      <c r="AC19" s="17">
        <v>5.9101839899903703E-2</v>
      </c>
      <c r="AD19" s="17">
        <v>0.13375466005220599</v>
      </c>
      <c r="AE19" s="17"/>
      <c r="AF19" s="17">
        <v>3.93903627622419E-2</v>
      </c>
      <c r="AG19" s="17">
        <v>7.8933158938710807E-2</v>
      </c>
      <c r="AH19" s="17">
        <v>8.1239656472362004E-2</v>
      </c>
      <c r="AI19" s="17">
        <v>0.16679176920376301</v>
      </c>
      <c r="AJ19" s="17">
        <v>7.6762306442088896E-2</v>
      </c>
      <c r="AK19" s="17"/>
      <c r="AL19" s="17">
        <v>5.0269534371382402E-2</v>
      </c>
      <c r="AM19" s="17">
        <v>8.6326155564168006E-2</v>
      </c>
      <c r="AN19" s="17">
        <v>0.103662847064215</v>
      </c>
      <c r="AO19" s="17">
        <v>0.16954654773080699</v>
      </c>
      <c r="AP19" s="17">
        <v>4.5609263636459597E-2</v>
      </c>
      <c r="AQ19" s="17"/>
      <c r="AR19" s="17">
        <v>4.7639569807967699E-2</v>
      </c>
      <c r="AS19" s="17">
        <v>8.0566290000893298E-2</v>
      </c>
      <c r="AT19" s="17">
        <v>0.192403458958123</v>
      </c>
    </row>
    <row r="20" spans="2:46" x14ac:dyDescent="0.3">
      <c r="B20" s="18" t="s">
        <v>192</v>
      </c>
      <c r="C20" s="17">
        <v>8.1463999643383897E-2</v>
      </c>
      <c r="D20" s="17">
        <v>8.9522436347541007E-2</v>
      </c>
      <c r="E20" s="17">
        <v>7.3820822110997705E-2</v>
      </c>
      <c r="F20" s="17"/>
      <c r="G20" s="17">
        <v>7.1802958000383998E-2</v>
      </c>
      <c r="H20" s="17">
        <v>0.161385181762951</v>
      </c>
      <c r="I20" s="17">
        <v>6.9617340312449094E-2</v>
      </c>
      <c r="J20" s="17">
        <v>4.3632637658112802E-2</v>
      </c>
      <c r="K20" s="17">
        <v>6.8177303772358394E-2</v>
      </c>
      <c r="L20" s="17">
        <v>7.2258939345562698E-2</v>
      </c>
      <c r="M20" s="17"/>
      <c r="N20" s="17">
        <v>0.10845013825045401</v>
      </c>
      <c r="O20" s="17">
        <v>8.5638768725081194E-2</v>
      </c>
      <c r="P20" s="17">
        <v>8.206142449579E-2</v>
      </c>
      <c r="Q20" s="17">
        <v>4.8497393985934403E-2</v>
      </c>
      <c r="R20" s="17"/>
      <c r="S20" s="17">
        <v>0.12343092608157601</v>
      </c>
      <c r="T20" s="17">
        <v>7.0024246862707099E-2</v>
      </c>
      <c r="U20" s="17">
        <v>6.5922869362865094E-2</v>
      </c>
      <c r="V20" s="17">
        <v>7.0037613432315904E-2</v>
      </c>
      <c r="W20" s="17">
        <v>0.12342701945991801</v>
      </c>
      <c r="X20" s="17">
        <v>6.0203916661796801E-2</v>
      </c>
      <c r="Y20" s="17">
        <v>6.0616936384380697E-2</v>
      </c>
      <c r="Z20" s="17">
        <v>7.5626042539233801E-2</v>
      </c>
      <c r="AA20" s="17">
        <v>0.112171007843333</v>
      </c>
      <c r="AB20" s="17">
        <v>5.6820081872899802E-2</v>
      </c>
      <c r="AC20" s="17">
        <v>2.22306846024256E-2</v>
      </c>
      <c r="AD20" s="17">
        <v>0.100384965218264</v>
      </c>
      <c r="AE20" s="17"/>
      <c r="AF20" s="17">
        <v>7.1422889594559794E-2</v>
      </c>
      <c r="AG20" s="17">
        <v>6.7425148670088794E-2</v>
      </c>
      <c r="AH20" s="17">
        <v>6.1374357819565802E-2</v>
      </c>
      <c r="AI20" s="17">
        <v>0.18944443260810601</v>
      </c>
      <c r="AJ20" s="17">
        <v>5.0939964168775498E-2</v>
      </c>
      <c r="AK20" s="17"/>
      <c r="AL20" s="17">
        <v>5.0115387270693597E-2</v>
      </c>
      <c r="AM20" s="17">
        <v>5.5888400970672797E-2</v>
      </c>
      <c r="AN20" s="17">
        <v>9.2155529875237799E-2</v>
      </c>
      <c r="AO20" s="17">
        <v>0.21978920421052001</v>
      </c>
      <c r="AP20" s="17">
        <v>6.8124899698220998E-2</v>
      </c>
      <c r="AQ20" s="17"/>
      <c r="AR20" s="17">
        <v>3.4549756611759401E-2</v>
      </c>
      <c r="AS20" s="17">
        <v>7.7020559775438494E-2</v>
      </c>
      <c r="AT20" s="17">
        <v>0.21252924821163799</v>
      </c>
    </row>
    <row r="21" spans="2:46" x14ac:dyDescent="0.3">
      <c r="B21" s="18" t="s">
        <v>202</v>
      </c>
      <c r="C21" s="17">
        <v>7.4743104791644199E-2</v>
      </c>
      <c r="D21" s="17">
        <v>0.101109594676626</v>
      </c>
      <c r="E21" s="17">
        <v>4.9167927867241903E-2</v>
      </c>
      <c r="F21" s="17"/>
      <c r="G21" s="17">
        <v>0.11263071130594</v>
      </c>
      <c r="H21" s="17">
        <v>0.145521334528564</v>
      </c>
      <c r="I21" s="17">
        <v>7.0026891285250303E-2</v>
      </c>
      <c r="J21" s="17">
        <v>5.8233407692501203E-2</v>
      </c>
      <c r="K21" s="17">
        <v>2.6637934797534599E-2</v>
      </c>
      <c r="L21" s="17">
        <v>4.1564266401873301E-2</v>
      </c>
      <c r="M21" s="17"/>
      <c r="N21" s="17">
        <v>9.4918008568160794E-2</v>
      </c>
      <c r="O21" s="17">
        <v>6.8225198167668394E-2</v>
      </c>
      <c r="P21" s="17">
        <v>7.3085939317891105E-2</v>
      </c>
      <c r="Q21" s="17">
        <v>6.2114568956327297E-2</v>
      </c>
      <c r="R21" s="17"/>
      <c r="S21" s="17">
        <v>0.14403996562986801</v>
      </c>
      <c r="T21" s="17">
        <v>2.9199407483586501E-2</v>
      </c>
      <c r="U21" s="17">
        <v>5.7290011298152498E-2</v>
      </c>
      <c r="V21" s="17">
        <v>9.4341451311509297E-2</v>
      </c>
      <c r="W21" s="17">
        <v>8.0004072515286795E-2</v>
      </c>
      <c r="X21" s="17">
        <v>7.7232567480108094E-2</v>
      </c>
      <c r="Y21" s="17">
        <v>1.63751395753929E-2</v>
      </c>
      <c r="Z21" s="17">
        <v>0.12604368962398901</v>
      </c>
      <c r="AA21" s="17">
        <v>7.4637828422487201E-2</v>
      </c>
      <c r="AB21" s="17">
        <v>5.66712429479155E-2</v>
      </c>
      <c r="AC21" s="17">
        <v>6.08380193379549E-2</v>
      </c>
      <c r="AD21" s="17">
        <v>8.15444915042009E-2</v>
      </c>
      <c r="AE21" s="17"/>
      <c r="AF21" s="17">
        <v>1.9487168197906201E-2</v>
      </c>
      <c r="AG21" s="17">
        <v>8.4436976271806199E-2</v>
      </c>
      <c r="AH21" s="17">
        <v>7.42740392722544E-2</v>
      </c>
      <c r="AI21" s="17">
        <v>0.127997381633151</v>
      </c>
      <c r="AJ21" s="17">
        <v>3.3126045709573698E-2</v>
      </c>
      <c r="AK21" s="17"/>
      <c r="AL21" s="17">
        <v>4.40431970297578E-2</v>
      </c>
      <c r="AM21" s="17">
        <v>6.6795975493510504E-2</v>
      </c>
      <c r="AN21" s="17">
        <v>8.8555459937259606E-2</v>
      </c>
      <c r="AO21" s="17">
        <v>0.17272915533507999</v>
      </c>
      <c r="AP21" s="17">
        <v>4.3155079430214301E-2</v>
      </c>
      <c r="AQ21" s="17"/>
      <c r="AR21" s="17">
        <v>3.6819018799582597E-2</v>
      </c>
      <c r="AS21" s="17">
        <v>8.9707184554213601E-2</v>
      </c>
      <c r="AT21" s="17">
        <v>0.168171800333622</v>
      </c>
    </row>
    <row r="22" spans="2:46" x14ac:dyDescent="0.3">
      <c r="B22" s="18" t="s">
        <v>195</v>
      </c>
      <c r="C22" s="17">
        <v>7.4375127366457294E-2</v>
      </c>
      <c r="D22" s="17">
        <v>9.6286868159227795E-2</v>
      </c>
      <c r="E22" s="17">
        <v>5.3157271265075703E-2</v>
      </c>
      <c r="F22" s="17"/>
      <c r="G22" s="17">
        <v>7.3680892713034005E-2</v>
      </c>
      <c r="H22" s="17">
        <v>0.104514859682538</v>
      </c>
      <c r="I22" s="17">
        <v>5.989091930531E-2</v>
      </c>
      <c r="J22" s="17">
        <v>6.9783742569299506E-2</v>
      </c>
      <c r="K22" s="17">
        <v>5.0301994841865302E-2</v>
      </c>
      <c r="L22" s="17">
        <v>8.2055246717027699E-2</v>
      </c>
      <c r="M22" s="17"/>
      <c r="N22" s="17">
        <v>8.17684814879414E-2</v>
      </c>
      <c r="O22" s="17">
        <v>7.15323314076209E-2</v>
      </c>
      <c r="P22" s="17">
        <v>7.2720082083221699E-2</v>
      </c>
      <c r="Q22" s="17">
        <v>7.1700660930075696E-2</v>
      </c>
      <c r="R22" s="17"/>
      <c r="S22" s="17">
        <v>8.2480598848599707E-2</v>
      </c>
      <c r="T22" s="17">
        <v>4.2870764388635602E-2</v>
      </c>
      <c r="U22" s="17">
        <v>6.2995008959170096E-2</v>
      </c>
      <c r="V22" s="17">
        <v>0.10077600792185901</v>
      </c>
      <c r="W22" s="17">
        <v>9.8582608168988894E-2</v>
      </c>
      <c r="X22" s="17">
        <v>9.3439661300565802E-2</v>
      </c>
      <c r="Y22" s="17">
        <v>5.6118708833425797E-2</v>
      </c>
      <c r="Z22" s="17">
        <v>0.12012573497861199</v>
      </c>
      <c r="AA22" s="17">
        <v>5.8553479937791197E-2</v>
      </c>
      <c r="AB22" s="17">
        <v>6.56345029209848E-2</v>
      </c>
      <c r="AC22" s="17">
        <v>7.32784732317492E-2</v>
      </c>
      <c r="AD22" s="17">
        <v>8.4275939913495704E-2</v>
      </c>
      <c r="AE22" s="17"/>
      <c r="AF22" s="17">
        <v>1.46173079690724E-2</v>
      </c>
      <c r="AG22" s="17">
        <v>6.1992372173828802E-2</v>
      </c>
      <c r="AH22" s="17">
        <v>8.0216295905763096E-2</v>
      </c>
      <c r="AI22" s="17">
        <v>0.17458043944087201</v>
      </c>
      <c r="AJ22" s="17">
        <v>3.45645827535059E-2</v>
      </c>
      <c r="AK22" s="17"/>
      <c r="AL22" s="17">
        <v>2.6844030729129501E-2</v>
      </c>
      <c r="AM22" s="17">
        <v>7.6379071634402607E-2</v>
      </c>
      <c r="AN22" s="17">
        <v>7.2214390379902696E-2</v>
      </c>
      <c r="AO22" s="17">
        <v>0.19224551299533199</v>
      </c>
      <c r="AP22" s="17">
        <v>3.5753976344736003E-2</v>
      </c>
      <c r="AQ22" s="17"/>
      <c r="AR22" s="17">
        <v>3.4420583977861803E-2</v>
      </c>
      <c r="AS22" s="17">
        <v>7.6903924419156999E-2</v>
      </c>
      <c r="AT22" s="17">
        <v>0.188949532777104</v>
      </c>
    </row>
    <row r="23" spans="2:46" x14ac:dyDescent="0.3">
      <c r="B23" s="18" t="s">
        <v>201</v>
      </c>
      <c r="C23" s="17">
        <v>5.4819913853936003E-2</v>
      </c>
      <c r="D23" s="17">
        <v>6.51349501060597E-2</v>
      </c>
      <c r="E23" s="17">
        <v>4.4890120711808298E-2</v>
      </c>
      <c r="F23" s="17"/>
      <c r="G23" s="17">
        <v>9.34615283183685E-2</v>
      </c>
      <c r="H23" s="17">
        <v>8.4875012668782293E-2</v>
      </c>
      <c r="I23" s="17">
        <v>3.5078114807192202E-2</v>
      </c>
      <c r="J23" s="17">
        <v>4.4967534161829498E-2</v>
      </c>
      <c r="K23" s="17">
        <v>2.43691118085494E-2</v>
      </c>
      <c r="L23" s="17">
        <v>4.9220104332673098E-2</v>
      </c>
      <c r="M23" s="17"/>
      <c r="N23" s="17">
        <v>6.7742878431475695E-2</v>
      </c>
      <c r="O23" s="17">
        <v>4.4442517204202101E-2</v>
      </c>
      <c r="P23" s="17">
        <v>5.24281177888717E-2</v>
      </c>
      <c r="Q23" s="17">
        <v>5.4419518168436702E-2</v>
      </c>
      <c r="R23" s="17"/>
      <c r="S23" s="17">
        <v>6.2962634190122796E-2</v>
      </c>
      <c r="T23" s="17">
        <v>1.7162341238748401E-2</v>
      </c>
      <c r="U23" s="17">
        <v>5.5233370215087702E-2</v>
      </c>
      <c r="V23" s="17">
        <v>8.5780365850970403E-2</v>
      </c>
      <c r="W23" s="17">
        <v>8.5507153769703803E-2</v>
      </c>
      <c r="X23" s="17">
        <v>4.8789021508827697E-2</v>
      </c>
      <c r="Y23" s="17">
        <v>2.33941697793064E-2</v>
      </c>
      <c r="Z23" s="17">
        <v>0.110604560497992</v>
      </c>
      <c r="AA23" s="17">
        <v>7.2676906016257897E-2</v>
      </c>
      <c r="AB23" s="17">
        <v>4.7170784713266301E-2</v>
      </c>
      <c r="AC23" s="17">
        <v>2.8453559154565398E-2</v>
      </c>
      <c r="AD23" s="17">
        <v>4.3556618285580197E-2</v>
      </c>
      <c r="AE23" s="17"/>
      <c r="AF23" s="17">
        <v>5.4545484986865803E-2</v>
      </c>
      <c r="AG23" s="17">
        <v>4.4144076459088702E-2</v>
      </c>
      <c r="AH23" s="17">
        <v>6.0125120159937699E-2</v>
      </c>
      <c r="AI23" s="17">
        <v>0.103076157067108</v>
      </c>
      <c r="AJ23" s="17">
        <v>2.9268973797536998E-2</v>
      </c>
      <c r="AK23" s="17"/>
      <c r="AL23" s="17">
        <v>3.7115714714374498E-2</v>
      </c>
      <c r="AM23" s="17">
        <v>5.7700058988747201E-2</v>
      </c>
      <c r="AN23" s="17">
        <v>4.6951279123163402E-2</v>
      </c>
      <c r="AO23" s="17">
        <v>0.11015312021894701</v>
      </c>
      <c r="AP23" s="17">
        <v>6.8403346413270699E-2</v>
      </c>
      <c r="AQ23" s="17"/>
      <c r="AR23" s="17">
        <v>3.74532221752693E-2</v>
      </c>
      <c r="AS23" s="17">
        <v>4.7267318904681999E-2</v>
      </c>
      <c r="AT23" s="17">
        <v>0.118157717222617</v>
      </c>
    </row>
    <row r="24" spans="2:46" x14ac:dyDescent="0.3">
      <c r="B24" s="18" t="s">
        <v>105</v>
      </c>
      <c r="C24" s="17">
        <v>9.6394332989688206E-2</v>
      </c>
      <c r="D24" s="17">
        <v>7.6849067198438398E-2</v>
      </c>
      <c r="E24" s="17">
        <v>0.11580205867405199</v>
      </c>
      <c r="F24" s="17"/>
      <c r="G24" s="17">
        <v>7.7672016506121294E-2</v>
      </c>
      <c r="H24" s="17">
        <v>7.1138367920592999E-2</v>
      </c>
      <c r="I24" s="17">
        <v>9.4844906130264098E-2</v>
      </c>
      <c r="J24" s="17">
        <v>0.10443772940797</v>
      </c>
      <c r="K24" s="17">
        <v>7.6110779374649898E-2</v>
      </c>
      <c r="L24" s="17">
        <v>0.13775881566241999</v>
      </c>
      <c r="M24" s="17"/>
      <c r="N24" s="17">
        <v>7.1779549830908396E-2</v>
      </c>
      <c r="O24" s="17">
        <v>9.4645042247859801E-2</v>
      </c>
      <c r="P24" s="17">
        <v>9.7413386727923601E-2</v>
      </c>
      <c r="Q24" s="17">
        <v>0.12499381797926699</v>
      </c>
      <c r="R24" s="17"/>
      <c r="S24" s="17">
        <v>9.0662460299635497E-2</v>
      </c>
      <c r="T24" s="17">
        <v>7.8294992147184897E-2</v>
      </c>
      <c r="U24" s="17">
        <v>0.103129504519322</v>
      </c>
      <c r="V24" s="17">
        <v>9.0730678808277204E-2</v>
      </c>
      <c r="W24" s="17">
        <v>7.2176126294385107E-2</v>
      </c>
      <c r="X24" s="17">
        <v>0.105870289045796</v>
      </c>
      <c r="Y24" s="17">
        <v>8.8101519770911296E-2</v>
      </c>
      <c r="Z24" s="17">
        <v>0.13103652271862701</v>
      </c>
      <c r="AA24" s="17">
        <v>0.110092082960296</v>
      </c>
      <c r="AB24" s="17">
        <v>0.110079054481846</v>
      </c>
      <c r="AC24" s="17">
        <v>0.13298593919086199</v>
      </c>
      <c r="AD24" s="17">
        <v>5.2124135576416999E-2</v>
      </c>
      <c r="AE24" s="17"/>
      <c r="AF24" s="17">
        <v>0.10927558826994301</v>
      </c>
      <c r="AG24" s="17">
        <v>8.4315669069782495E-2</v>
      </c>
      <c r="AH24" s="17">
        <v>0.13065085231804599</v>
      </c>
      <c r="AI24" s="17">
        <v>4.7658333023598197E-2</v>
      </c>
      <c r="AJ24" s="17">
        <v>8.3026872486585607E-2</v>
      </c>
      <c r="AK24" s="17"/>
      <c r="AL24" s="17">
        <v>9.3705936706501305E-2</v>
      </c>
      <c r="AM24" s="17">
        <v>0.13735277433396501</v>
      </c>
      <c r="AN24" s="17">
        <v>8.5322230848542194E-2</v>
      </c>
      <c r="AO24" s="17">
        <v>3.1816565900733E-2</v>
      </c>
      <c r="AP24" s="17">
        <v>7.6269413564544905E-2</v>
      </c>
      <c r="AQ24" s="17"/>
      <c r="AR24" s="17">
        <v>0.116544247367103</v>
      </c>
      <c r="AS24" s="17">
        <v>0.101008597009814</v>
      </c>
      <c r="AT24" s="17">
        <v>3.9414469843745199E-2</v>
      </c>
    </row>
    <row r="25" spans="2:46" x14ac:dyDescent="0.3">
      <c r="B25" s="18" t="s">
        <v>206</v>
      </c>
      <c r="C25" s="19">
        <v>0.156871124946311</v>
      </c>
      <c r="D25" s="19">
        <v>0.117258647599285</v>
      </c>
      <c r="E25" s="19">
        <v>0.196090983838897</v>
      </c>
      <c r="F25" s="19"/>
      <c r="G25" s="19">
        <v>0.18791973047225</v>
      </c>
      <c r="H25" s="19">
        <v>0.137350814208623</v>
      </c>
      <c r="I25" s="19">
        <v>0.17224713594896601</v>
      </c>
      <c r="J25" s="19">
        <v>0.17776715125337</v>
      </c>
      <c r="K25" s="19">
        <v>0.18659942284327399</v>
      </c>
      <c r="L25" s="19">
        <v>0.10255790147178601</v>
      </c>
      <c r="M25" s="19"/>
      <c r="N25" s="19">
        <v>0.103431187306168</v>
      </c>
      <c r="O25" s="19">
        <v>0.15457332759343101</v>
      </c>
      <c r="P25" s="19">
        <v>0.179090765176354</v>
      </c>
      <c r="Q25" s="19">
        <v>0.19742872303263601</v>
      </c>
      <c r="R25" s="19"/>
      <c r="S25" s="19">
        <v>0.15165490083281299</v>
      </c>
      <c r="T25" s="19">
        <v>0.20416780074167101</v>
      </c>
      <c r="U25" s="19">
        <v>0.174034103693676</v>
      </c>
      <c r="V25" s="19">
        <v>0.19070234737209499</v>
      </c>
      <c r="W25" s="19">
        <v>0.14566632830042101</v>
      </c>
      <c r="X25" s="19">
        <v>0.14155428758948599</v>
      </c>
      <c r="Y25" s="19">
        <v>0.14143683916675701</v>
      </c>
      <c r="Z25" s="19">
        <v>0.124501972399615</v>
      </c>
      <c r="AA25" s="19">
        <v>0.13049225886017499</v>
      </c>
      <c r="AB25" s="19">
        <v>0.14344923841780699</v>
      </c>
      <c r="AC25" s="19">
        <v>0.15509987229727101</v>
      </c>
      <c r="AD25" s="19">
        <v>0.125286229543908</v>
      </c>
      <c r="AE25" s="19"/>
      <c r="AF25" s="19">
        <v>0.10836343401113201</v>
      </c>
      <c r="AG25" s="19">
        <v>9.5137016431246099E-2</v>
      </c>
      <c r="AH25" s="19">
        <v>0.131111499620714</v>
      </c>
      <c r="AI25" s="19">
        <v>0.14742262868983799</v>
      </c>
      <c r="AJ25" s="19">
        <v>0.17033883566821101</v>
      </c>
      <c r="AK25" s="19"/>
      <c r="AL25" s="19">
        <v>0.15760133856985201</v>
      </c>
      <c r="AM25" s="19">
        <v>0.13894488045266701</v>
      </c>
      <c r="AN25" s="19">
        <v>7.6956234548524502E-2</v>
      </c>
      <c r="AO25" s="19">
        <v>0.13144031603407799</v>
      </c>
      <c r="AP25" s="19">
        <v>7.4310184299996807E-2</v>
      </c>
      <c r="AQ25" s="19"/>
      <c r="AR25" s="19">
        <v>0.15259770409183401</v>
      </c>
      <c r="AS25" s="19">
        <v>0.114953990096166</v>
      </c>
      <c r="AT25" s="19">
        <v>0.12289436937856101</v>
      </c>
    </row>
    <row r="26" spans="2:46" x14ac:dyDescent="0.3">
      <c r="B26" s="16"/>
    </row>
    <row r="27" spans="2:46" x14ac:dyDescent="0.3">
      <c r="B27" t="s">
        <v>66</v>
      </c>
    </row>
    <row r="28" spans="2:46" x14ac:dyDescent="0.3">
      <c r="B28" t="s">
        <v>67</v>
      </c>
    </row>
    <row r="30" spans="2:46" x14ac:dyDescent="0.3">
      <c r="B30"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T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209</v>
      </c>
      <c r="C9" s="17">
        <v>6.6535347074483997E-2</v>
      </c>
      <c r="D9" s="17">
        <v>7.8478364321068403E-2</v>
      </c>
      <c r="E9" s="17">
        <v>5.5047436477265503E-2</v>
      </c>
      <c r="F9" s="17"/>
      <c r="G9" s="17">
        <v>5.3519102068460202E-2</v>
      </c>
      <c r="H9" s="17">
        <v>0.137497536889467</v>
      </c>
      <c r="I9" s="17">
        <v>5.36449493139141E-2</v>
      </c>
      <c r="J9" s="17">
        <v>4.1651829711720101E-2</v>
      </c>
      <c r="K9" s="17">
        <v>4.6490019398497E-2</v>
      </c>
      <c r="L9" s="17">
        <v>6.1718665693488099E-2</v>
      </c>
      <c r="M9" s="17"/>
      <c r="N9" s="17">
        <v>0.10484144397902</v>
      </c>
      <c r="O9" s="17">
        <v>5.83035056538685E-2</v>
      </c>
      <c r="P9" s="17">
        <v>6.6390653398327296E-2</v>
      </c>
      <c r="Q9" s="17">
        <v>3.4719038206791598E-2</v>
      </c>
      <c r="R9" s="17"/>
      <c r="S9" s="17">
        <v>0.119176322180838</v>
      </c>
      <c r="T9" s="17">
        <v>4.2441542723384601E-2</v>
      </c>
      <c r="U9" s="17">
        <v>6.6016744657979104E-2</v>
      </c>
      <c r="V9" s="17">
        <v>5.8448412997448199E-2</v>
      </c>
      <c r="W9" s="17">
        <v>9.6723269932803599E-2</v>
      </c>
      <c r="X9" s="17">
        <v>4.91021567339089E-2</v>
      </c>
      <c r="Y9" s="17">
        <v>4.4774392591039998E-2</v>
      </c>
      <c r="Z9" s="17">
        <v>4.8678632348871001E-2</v>
      </c>
      <c r="AA9" s="17">
        <v>5.9949568271521599E-2</v>
      </c>
      <c r="AB9" s="17">
        <v>6.6555702143211298E-2</v>
      </c>
      <c r="AC9" s="17">
        <v>4.7502631208234301E-2</v>
      </c>
      <c r="AD9" s="17">
        <v>6.9828607977062099E-2</v>
      </c>
      <c r="AE9" s="17"/>
      <c r="AF9" s="17">
        <v>9.5624090579394493E-3</v>
      </c>
      <c r="AG9" s="17">
        <v>4.3768950367246803E-2</v>
      </c>
      <c r="AH9" s="17">
        <v>3.6013173855820098E-2</v>
      </c>
      <c r="AI9" s="17">
        <v>0.220775836525157</v>
      </c>
      <c r="AJ9" s="17">
        <v>3.6515297524799997E-2</v>
      </c>
      <c r="AK9" s="17"/>
      <c r="AL9" s="17">
        <v>2.1834487689325902E-2</v>
      </c>
      <c r="AM9" s="17">
        <v>4.4135787826716302E-2</v>
      </c>
      <c r="AN9" s="17">
        <v>6.8384295476402901E-2</v>
      </c>
      <c r="AO9" s="17">
        <v>0.25960982705660202</v>
      </c>
      <c r="AP9" s="17">
        <v>1.1658119569047E-2</v>
      </c>
      <c r="AQ9" s="17"/>
      <c r="AR9" s="17">
        <v>1.44425118890296E-2</v>
      </c>
      <c r="AS9" s="17">
        <v>5.8295701059773802E-2</v>
      </c>
      <c r="AT9" s="17">
        <v>0.242230584416608</v>
      </c>
    </row>
    <row r="10" spans="2:46" x14ac:dyDescent="0.3">
      <c r="B10" s="18" t="s">
        <v>210</v>
      </c>
      <c r="C10" s="17">
        <v>0.14911318072986399</v>
      </c>
      <c r="D10" s="17">
        <v>0.169836658206379</v>
      </c>
      <c r="E10" s="17">
        <v>0.12927897868909299</v>
      </c>
      <c r="F10" s="17"/>
      <c r="G10" s="17">
        <v>0.172248961486999</v>
      </c>
      <c r="H10" s="17">
        <v>0.19395093845387501</v>
      </c>
      <c r="I10" s="17">
        <v>0.138558253181811</v>
      </c>
      <c r="J10" s="17">
        <v>8.8055706131952904E-2</v>
      </c>
      <c r="K10" s="17">
        <v>0.10429549681040599</v>
      </c>
      <c r="L10" s="17">
        <v>0.18561196733480601</v>
      </c>
      <c r="M10" s="17"/>
      <c r="N10" s="17">
        <v>0.182835939942943</v>
      </c>
      <c r="O10" s="17">
        <v>0.15939303432843399</v>
      </c>
      <c r="P10" s="17">
        <v>0.140468868409131</v>
      </c>
      <c r="Q10" s="17">
        <v>0.11147773124518399</v>
      </c>
      <c r="R10" s="17"/>
      <c r="S10" s="17">
        <v>0.19993128714310099</v>
      </c>
      <c r="T10" s="17">
        <v>0.135521162030487</v>
      </c>
      <c r="U10" s="17">
        <v>0.18773707805428</v>
      </c>
      <c r="V10" s="17">
        <v>0.13296056347098101</v>
      </c>
      <c r="W10" s="17">
        <v>0.175571114259229</v>
      </c>
      <c r="X10" s="17">
        <v>0.11249104088068899</v>
      </c>
      <c r="Y10" s="17">
        <v>0.161345785354052</v>
      </c>
      <c r="Z10" s="17">
        <v>0.149305520360102</v>
      </c>
      <c r="AA10" s="17">
        <v>0.15159373018112099</v>
      </c>
      <c r="AB10" s="17">
        <v>0.112902451438746</v>
      </c>
      <c r="AC10" s="17">
        <v>9.5528919205379495E-2</v>
      </c>
      <c r="AD10" s="17">
        <v>0.120042575807271</v>
      </c>
      <c r="AE10" s="17"/>
      <c r="AF10" s="17">
        <v>0.116672387335784</v>
      </c>
      <c r="AG10" s="17">
        <v>0.108047470097549</v>
      </c>
      <c r="AH10" s="17">
        <v>0.130244313074935</v>
      </c>
      <c r="AI10" s="17">
        <v>0.35798384582006398</v>
      </c>
      <c r="AJ10" s="17">
        <v>0.129363542315902</v>
      </c>
      <c r="AK10" s="17"/>
      <c r="AL10" s="17">
        <v>8.3715263106888593E-2</v>
      </c>
      <c r="AM10" s="17">
        <v>0.12992533602030901</v>
      </c>
      <c r="AN10" s="17">
        <v>0.126366507031416</v>
      </c>
      <c r="AO10" s="17">
        <v>0.42926328042922901</v>
      </c>
      <c r="AP10" s="17">
        <v>0.100875094048803</v>
      </c>
      <c r="AQ10" s="17"/>
      <c r="AR10" s="17">
        <v>5.3013061635334299E-2</v>
      </c>
      <c r="AS10" s="17">
        <v>0.13713767943135199</v>
      </c>
      <c r="AT10" s="17">
        <v>0.45316196978642798</v>
      </c>
    </row>
    <row r="11" spans="2:46" x14ac:dyDescent="0.3">
      <c r="B11" s="18" t="s">
        <v>211</v>
      </c>
      <c r="C11" s="17">
        <v>0.19470358282942499</v>
      </c>
      <c r="D11" s="17">
        <v>0.199171139012667</v>
      </c>
      <c r="E11" s="17">
        <v>0.19090861123524899</v>
      </c>
      <c r="F11" s="17"/>
      <c r="G11" s="17">
        <v>0.22742475193293801</v>
      </c>
      <c r="H11" s="17">
        <v>0.17913943592630399</v>
      </c>
      <c r="I11" s="17">
        <v>0.199972956626466</v>
      </c>
      <c r="J11" s="17">
        <v>0.19540724489111799</v>
      </c>
      <c r="K11" s="17">
        <v>0.18696429308533499</v>
      </c>
      <c r="L11" s="17">
        <v>0.18589962774041899</v>
      </c>
      <c r="M11" s="17"/>
      <c r="N11" s="17">
        <v>0.19365342508344799</v>
      </c>
      <c r="O11" s="17">
        <v>0.19295547648245301</v>
      </c>
      <c r="P11" s="17">
        <v>0.22392652162843099</v>
      </c>
      <c r="Q11" s="17">
        <v>0.170748570228171</v>
      </c>
      <c r="R11" s="17"/>
      <c r="S11" s="17">
        <v>0.24034210860195099</v>
      </c>
      <c r="T11" s="17">
        <v>0.191518612262399</v>
      </c>
      <c r="U11" s="17">
        <v>0.200429014009847</v>
      </c>
      <c r="V11" s="17">
        <v>0.23974999216177501</v>
      </c>
      <c r="W11" s="17">
        <v>0.19385747111916701</v>
      </c>
      <c r="X11" s="17">
        <v>0.22345338530009701</v>
      </c>
      <c r="Y11" s="17">
        <v>0.16680981609385601</v>
      </c>
      <c r="Z11" s="17">
        <v>0.186483502237622</v>
      </c>
      <c r="AA11" s="17">
        <v>0.14210489001562099</v>
      </c>
      <c r="AB11" s="17">
        <v>0.14733203919000401</v>
      </c>
      <c r="AC11" s="17">
        <v>0.20272200316109101</v>
      </c>
      <c r="AD11" s="17">
        <v>0.16700699932854501</v>
      </c>
      <c r="AE11" s="17"/>
      <c r="AF11" s="17">
        <v>0.14357099021595299</v>
      </c>
      <c r="AG11" s="17">
        <v>0.15963310361122901</v>
      </c>
      <c r="AH11" s="17">
        <v>0.230643997707938</v>
      </c>
      <c r="AI11" s="17">
        <v>0.22268759758606499</v>
      </c>
      <c r="AJ11" s="17">
        <v>0.204116565675421</v>
      </c>
      <c r="AK11" s="17"/>
      <c r="AL11" s="17">
        <v>0.153274128957848</v>
      </c>
      <c r="AM11" s="17">
        <v>0.23693556906272001</v>
      </c>
      <c r="AN11" s="17">
        <v>0.16307554331954499</v>
      </c>
      <c r="AO11" s="17">
        <v>0.220270467730389</v>
      </c>
      <c r="AP11" s="17">
        <v>0.111889020798721</v>
      </c>
      <c r="AQ11" s="17"/>
      <c r="AR11" s="17">
        <v>0.12630140111659599</v>
      </c>
      <c r="AS11" s="17">
        <v>0.25330091335028498</v>
      </c>
      <c r="AT11" s="17">
        <v>0.221234441415817</v>
      </c>
    </row>
    <row r="12" spans="2:46" x14ac:dyDescent="0.3">
      <c r="B12" s="18" t="s">
        <v>212</v>
      </c>
      <c r="C12" s="17">
        <v>0.15584155085180501</v>
      </c>
      <c r="D12" s="17">
        <v>0.15806342393053099</v>
      </c>
      <c r="E12" s="17">
        <v>0.15305461732846601</v>
      </c>
      <c r="F12" s="17"/>
      <c r="G12" s="17">
        <v>0.13563961856030701</v>
      </c>
      <c r="H12" s="17">
        <v>0.17609127085548401</v>
      </c>
      <c r="I12" s="17">
        <v>0.17647275946613</v>
      </c>
      <c r="J12" s="17">
        <v>0.12827198947201199</v>
      </c>
      <c r="K12" s="17">
        <v>0.18297260109048899</v>
      </c>
      <c r="L12" s="17">
        <v>0.14018425675194701</v>
      </c>
      <c r="M12" s="17"/>
      <c r="N12" s="17">
        <v>0.15618243406590099</v>
      </c>
      <c r="O12" s="17">
        <v>0.160537849365989</v>
      </c>
      <c r="P12" s="17">
        <v>0.126152985222384</v>
      </c>
      <c r="Q12" s="17">
        <v>0.17618273931627701</v>
      </c>
      <c r="R12" s="17"/>
      <c r="S12" s="17">
        <v>0.16297071126798399</v>
      </c>
      <c r="T12" s="17">
        <v>0.203294412929617</v>
      </c>
      <c r="U12" s="17">
        <v>0.15039631991096999</v>
      </c>
      <c r="V12" s="17">
        <v>0.17783371762469499</v>
      </c>
      <c r="W12" s="17">
        <v>0.118829640939505</v>
      </c>
      <c r="X12" s="17">
        <v>0.20376097733587301</v>
      </c>
      <c r="Y12" s="17">
        <v>0.12976620795082999</v>
      </c>
      <c r="Z12" s="17">
        <v>5.3242993230295098E-2</v>
      </c>
      <c r="AA12" s="17">
        <v>0.14195646758333699</v>
      </c>
      <c r="AB12" s="17">
        <v>0.14787935174998201</v>
      </c>
      <c r="AC12" s="17">
        <v>0.16471760857846199</v>
      </c>
      <c r="AD12" s="17">
        <v>7.3586516203829402E-2</v>
      </c>
      <c r="AE12" s="17"/>
      <c r="AF12" s="17">
        <v>0.126924546768868</v>
      </c>
      <c r="AG12" s="17">
        <v>0.192314628248237</v>
      </c>
      <c r="AH12" s="17">
        <v>0.177173045296078</v>
      </c>
      <c r="AI12" s="17">
        <v>0.10888217058718801</v>
      </c>
      <c r="AJ12" s="17">
        <v>0.21066809684609</v>
      </c>
      <c r="AK12" s="17"/>
      <c r="AL12" s="17">
        <v>0.23339828882244501</v>
      </c>
      <c r="AM12" s="17">
        <v>0.19461167027090001</v>
      </c>
      <c r="AN12" s="17">
        <v>0.19423488836359701</v>
      </c>
      <c r="AO12" s="17">
        <v>4.6964999016530701E-2</v>
      </c>
      <c r="AP12" s="17">
        <v>0.13695767601153599</v>
      </c>
      <c r="AQ12" s="17"/>
      <c r="AR12" s="17">
        <v>0.15252279489411999</v>
      </c>
      <c r="AS12" s="17">
        <v>0.22270678285128601</v>
      </c>
      <c r="AT12" s="17">
        <v>5.0234901502316402E-2</v>
      </c>
    </row>
    <row r="13" spans="2:46" x14ac:dyDescent="0.3">
      <c r="B13" s="18" t="s">
        <v>213</v>
      </c>
      <c r="C13" s="17">
        <v>0.38590723335659</v>
      </c>
      <c r="D13" s="17">
        <v>0.361320892573123</v>
      </c>
      <c r="E13" s="17">
        <v>0.40921938521329898</v>
      </c>
      <c r="F13" s="17"/>
      <c r="G13" s="17">
        <v>0.32854911216740501</v>
      </c>
      <c r="H13" s="17">
        <v>0.26754657405972998</v>
      </c>
      <c r="I13" s="17">
        <v>0.37381461927282</v>
      </c>
      <c r="J13" s="17">
        <v>0.50245346300521798</v>
      </c>
      <c r="K13" s="17">
        <v>0.44712600072832298</v>
      </c>
      <c r="L13" s="17">
        <v>0.39431438560271198</v>
      </c>
      <c r="M13" s="17"/>
      <c r="N13" s="17">
        <v>0.34177822308174299</v>
      </c>
      <c r="O13" s="17">
        <v>0.37711750574325698</v>
      </c>
      <c r="P13" s="17">
        <v>0.393040102243297</v>
      </c>
      <c r="Q13" s="17">
        <v>0.43489837323693997</v>
      </c>
      <c r="R13" s="17"/>
      <c r="S13" s="17">
        <v>0.214405083620621</v>
      </c>
      <c r="T13" s="17">
        <v>0.375149096833228</v>
      </c>
      <c r="U13" s="17">
        <v>0.304440572121565</v>
      </c>
      <c r="V13" s="17">
        <v>0.37389602361483598</v>
      </c>
      <c r="W13" s="17">
        <v>0.34370200135191198</v>
      </c>
      <c r="X13" s="17">
        <v>0.36879120277340699</v>
      </c>
      <c r="Y13" s="17">
        <v>0.450162934024258</v>
      </c>
      <c r="Z13" s="17">
        <v>0.52117208415563798</v>
      </c>
      <c r="AA13" s="17">
        <v>0.47266037436004898</v>
      </c>
      <c r="AB13" s="17">
        <v>0.49876665718256902</v>
      </c>
      <c r="AC13" s="17">
        <v>0.449330833078876</v>
      </c>
      <c r="AD13" s="17">
        <v>0.52481018732223605</v>
      </c>
      <c r="AE13" s="17"/>
      <c r="AF13" s="17">
        <v>0.55533590185842496</v>
      </c>
      <c r="AG13" s="17">
        <v>0.47654727817843501</v>
      </c>
      <c r="AH13" s="17">
        <v>0.406339966432751</v>
      </c>
      <c r="AI13" s="17">
        <v>5.8295291086927603E-2</v>
      </c>
      <c r="AJ13" s="17">
        <v>0.39168081970947199</v>
      </c>
      <c r="AK13" s="17"/>
      <c r="AL13" s="17">
        <v>0.46523184548449997</v>
      </c>
      <c r="AM13" s="17">
        <v>0.376754713533339</v>
      </c>
      <c r="AN13" s="17">
        <v>0.43465943677445301</v>
      </c>
      <c r="AO13" s="17">
        <v>1.42935445025217E-2</v>
      </c>
      <c r="AP13" s="17">
        <v>0.62547671735695298</v>
      </c>
      <c r="AQ13" s="17"/>
      <c r="AR13" s="17">
        <v>0.60570412906520299</v>
      </c>
      <c r="AS13" s="17">
        <v>0.31279531673959499</v>
      </c>
      <c r="AT13" s="17">
        <v>4.8253255306602997E-3</v>
      </c>
    </row>
    <row r="14" spans="2:46" x14ac:dyDescent="0.3">
      <c r="B14" s="18" t="s">
        <v>79</v>
      </c>
      <c r="C14" s="20">
        <v>4.7899105157832203E-2</v>
      </c>
      <c r="D14" s="20">
        <v>3.3129521956232102E-2</v>
      </c>
      <c r="E14" s="20">
        <v>6.2490971056628E-2</v>
      </c>
      <c r="F14" s="20"/>
      <c r="G14" s="20">
        <v>8.2618453783889795E-2</v>
      </c>
      <c r="H14" s="20">
        <v>4.5774243815140198E-2</v>
      </c>
      <c r="I14" s="20">
        <v>5.7536462138859101E-2</v>
      </c>
      <c r="J14" s="20">
        <v>4.4159766787979199E-2</v>
      </c>
      <c r="K14" s="20">
        <v>3.2151588886950501E-2</v>
      </c>
      <c r="L14" s="20">
        <v>3.22710968766277E-2</v>
      </c>
      <c r="M14" s="20"/>
      <c r="N14" s="20">
        <v>2.0708533846943301E-2</v>
      </c>
      <c r="O14" s="20">
        <v>5.1692628425997103E-2</v>
      </c>
      <c r="P14" s="20">
        <v>5.0020869098430502E-2</v>
      </c>
      <c r="Q14" s="20">
        <v>7.19735477666371E-2</v>
      </c>
      <c r="R14" s="20"/>
      <c r="S14" s="20">
        <v>6.3174487185506098E-2</v>
      </c>
      <c r="T14" s="20">
        <v>5.2075173220885E-2</v>
      </c>
      <c r="U14" s="20">
        <v>9.0980271245357694E-2</v>
      </c>
      <c r="V14" s="20">
        <v>1.7111290130264401E-2</v>
      </c>
      <c r="W14" s="20">
        <v>7.1316502397382395E-2</v>
      </c>
      <c r="X14" s="20">
        <v>4.2401236976024499E-2</v>
      </c>
      <c r="Y14" s="20">
        <v>4.7140863985964003E-2</v>
      </c>
      <c r="Z14" s="20">
        <v>4.1117267667472299E-2</v>
      </c>
      <c r="AA14" s="20">
        <v>3.1734969588350197E-2</v>
      </c>
      <c r="AB14" s="20">
        <v>2.6563798295487499E-2</v>
      </c>
      <c r="AC14" s="20">
        <v>4.0198004767956499E-2</v>
      </c>
      <c r="AD14" s="20">
        <v>4.4725113361056099E-2</v>
      </c>
      <c r="AE14" s="20"/>
      <c r="AF14" s="20">
        <v>4.7933764763030101E-2</v>
      </c>
      <c r="AG14" s="20">
        <v>1.9688569497303601E-2</v>
      </c>
      <c r="AH14" s="20">
        <v>1.9585503632477502E-2</v>
      </c>
      <c r="AI14" s="20">
        <v>3.1375258394598503E-2</v>
      </c>
      <c r="AJ14" s="20">
        <v>2.7655677928314699E-2</v>
      </c>
      <c r="AK14" s="20"/>
      <c r="AL14" s="20">
        <v>4.2545985938992503E-2</v>
      </c>
      <c r="AM14" s="20">
        <v>1.7636923286015599E-2</v>
      </c>
      <c r="AN14" s="20">
        <v>1.3279329034585801E-2</v>
      </c>
      <c r="AO14" s="20">
        <v>2.95978812647275E-2</v>
      </c>
      <c r="AP14" s="20">
        <v>1.3143372214939801E-2</v>
      </c>
      <c r="AQ14" s="20"/>
      <c r="AR14" s="20">
        <v>4.8016101399718097E-2</v>
      </c>
      <c r="AS14" s="20">
        <v>1.57636065677089E-2</v>
      </c>
      <c r="AT14" s="20">
        <v>2.8312777348171E-2</v>
      </c>
    </row>
    <row r="15" spans="2:46" ht="28.8" x14ac:dyDescent="0.3">
      <c r="B15" s="18" t="s">
        <v>214</v>
      </c>
      <c r="C15" s="20">
        <v>0.21564852780434801</v>
      </c>
      <c r="D15" s="20">
        <v>0.248315022527447</v>
      </c>
      <c r="E15" s="20">
        <v>0.184326415166358</v>
      </c>
      <c r="F15" s="20"/>
      <c r="G15" s="20">
        <v>0.225768063555459</v>
      </c>
      <c r="H15" s="20">
        <v>0.33144847534334099</v>
      </c>
      <c r="I15" s="20">
        <v>0.19220320249572501</v>
      </c>
      <c r="J15" s="20">
        <v>0.12970753584367301</v>
      </c>
      <c r="K15" s="20">
        <v>0.15078551620890299</v>
      </c>
      <c r="L15" s="20">
        <v>0.247330633028294</v>
      </c>
      <c r="M15" s="20"/>
      <c r="N15" s="20">
        <v>0.28767738392196401</v>
      </c>
      <c r="O15" s="20">
        <v>0.21769653998230301</v>
      </c>
      <c r="P15" s="20">
        <v>0.20685952180745801</v>
      </c>
      <c r="Q15" s="20">
        <v>0.14619676945197499</v>
      </c>
      <c r="R15" s="20"/>
      <c r="S15" s="20">
        <v>0.319107609323939</v>
      </c>
      <c r="T15" s="20">
        <v>0.17796270475387099</v>
      </c>
      <c r="U15" s="20">
        <v>0.25375382271225899</v>
      </c>
      <c r="V15" s="20">
        <v>0.191408976468429</v>
      </c>
      <c r="W15" s="20">
        <v>0.272294384192033</v>
      </c>
      <c r="X15" s="20">
        <v>0.16159319761459801</v>
      </c>
      <c r="Y15" s="20">
        <v>0.20612017794509199</v>
      </c>
      <c r="Z15" s="20">
        <v>0.19798415270897299</v>
      </c>
      <c r="AA15" s="20">
        <v>0.211543298452643</v>
      </c>
      <c r="AB15" s="20">
        <v>0.17945815358195799</v>
      </c>
      <c r="AC15" s="20">
        <v>0.14303155041361401</v>
      </c>
      <c r="AD15" s="20">
        <v>0.18987118378433299</v>
      </c>
      <c r="AE15" s="20"/>
      <c r="AF15" s="20">
        <v>0.12623479639372401</v>
      </c>
      <c r="AG15" s="20">
        <v>0.15181642046479599</v>
      </c>
      <c r="AH15" s="20">
        <v>0.16625748693075501</v>
      </c>
      <c r="AI15" s="20">
        <v>0.57875968234522002</v>
      </c>
      <c r="AJ15" s="20">
        <v>0.16587883984070201</v>
      </c>
      <c r="AK15" s="20"/>
      <c r="AL15" s="20">
        <v>0.105549750796214</v>
      </c>
      <c r="AM15" s="20">
        <v>0.17406112384702599</v>
      </c>
      <c r="AN15" s="20">
        <v>0.19475080250781901</v>
      </c>
      <c r="AO15" s="20">
        <v>0.68887310748583097</v>
      </c>
      <c r="AP15" s="20">
        <v>0.11253321361785</v>
      </c>
      <c r="AQ15" s="20"/>
      <c r="AR15" s="20">
        <v>6.7455573524363904E-2</v>
      </c>
      <c r="AS15" s="20">
        <v>0.19543338049112599</v>
      </c>
      <c r="AT15" s="20">
        <v>0.69539255420303603</v>
      </c>
    </row>
    <row r="16" spans="2:46" ht="28.8" x14ac:dyDescent="0.3">
      <c r="B16" s="18" t="s">
        <v>215</v>
      </c>
      <c r="C16" s="21">
        <v>0.54174878420839501</v>
      </c>
      <c r="D16" s="21">
        <v>0.51938431650365402</v>
      </c>
      <c r="E16" s="21">
        <v>0.56227400254176396</v>
      </c>
      <c r="F16" s="21"/>
      <c r="G16" s="21">
        <v>0.464188730727712</v>
      </c>
      <c r="H16" s="21">
        <v>0.44363784491521402</v>
      </c>
      <c r="I16" s="21">
        <v>0.55028737873895095</v>
      </c>
      <c r="J16" s="21">
        <v>0.63072545247723</v>
      </c>
      <c r="K16" s="21">
        <v>0.63009860181881105</v>
      </c>
      <c r="L16" s="21">
        <v>0.53449864235465905</v>
      </c>
      <c r="M16" s="21"/>
      <c r="N16" s="21">
        <v>0.49796065714764498</v>
      </c>
      <c r="O16" s="21">
        <v>0.537655355109247</v>
      </c>
      <c r="P16" s="21">
        <v>0.51919308746568005</v>
      </c>
      <c r="Q16" s="21">
        <v>0.61108111255321695</v>
      </c>
      <c r="R16" s="21"/>
      <c r="S16" s="21">
        <v>0.37737579488860501</v>
      </c>
      <c r="T16" s="21">
        <v>0.57844350976284498</v>
      </c>
      <c r="U16" s="21">
        <v>0.45483689203253602</v>
      </c>
      <c r="V16" s="21">
        <v>0.551729741239531</v>
      </c>
      <c r="W16" s="21">
        <v>0.46253164229141702</v>
      </c>
      <c r="X16" s="21">
        <v>0.57255218010928</v>
      </c>
      <c r="Y16" s="21">
        <v>0.57992914197508805</v>
      </c>
      <c r="Z16" s="21">
        <v>0.574415077385933</v>
      </c>
      <c r="AA16" s="21">
        <v>0.61461684194338595</v>
      </c>
      <c r="AB16" s="21">
        <v>0.64664600893255098</v>
      </c>
      <c r="AC16" s="21">
        <v>0.61404844165733896</v>
      </c>
      <c r="AD16" s="21">
        <v>0.598396703526066</v>
      </c>
      <c r="AE16" s="21"/>
      <c r="AF16" s="21">
        <v>0.68226044862729296</v>
      </c>
      <c r="AG16" s="21">
        <v>0.66886190642667198</v>
      </c>
      <c r="AH16" s="21">
        <v>0.58351301172882897</v>
      </c>
      <c r="AI16" s="21">
        <v>0.16717746167411601</v>
      </c>
      <c r="AJ16" s="21">
        <v>0.602348916555562</v>
      </c>
      <c r="AK16" s="21"/>
      <c r="AL16" s="21">
        <v>0.69863013430694498</v>
      </c>
      <c r="AM16" s="21">
        <v>0.57136638380423899</v>
      </c>
      <c r="AN16" s="21">
        <v>0.62889432513804999</v>
      </c>
      <c r="AO16" s="21">
        <v>6.1258543519052397E-2</v>
      </c>
      <c r="AP16" s="21">
        <v>0.76243439336848995</v>
      </c>
      <c r="AQ16" s="21"/>
      <c r="AR16" s="21">
        <v>0.75822692395932201</v>
      </c>
      <c r="AS16" s="21">
        <v>0.53550209959088002</v>
      </c>
      <c r="AT16" s="21">
        <v>5.5060227032976701E-2</v>
      </c>
    </row>
    <row r="17" spans="2:2" x14ac:dyDescent="0.3">
      <c r="B17" s="16"/>
    </row>
    <row r="18" spans="2:2" x14ac:dyDescent="0.3">
      <c r="B18" t="s">
        <v>66</v>
      </c>
    </row>
    <row r="19" spans="2:2" x14ac:dyDescent="0.3">
      <c r="B19" t="s">
        <v>67</v>
      </c>
    </row>
    <row r="21" spans="2:2" x14ac:dyDescent="0.3">
      <c r="B21"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Q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7" width="20.6640625" customWidth="1"/>
  </cols>
  <sheetData>
    <row r="2" spans="2:17" ht="40.049999999999997" customHeight="1" x14ac:dyDescent="0.3">
      <c r="D2" s="30" t="s">
        <v>233</v>
      </c>
      <c r="E2" s="26"/>
      <c r="F2" s="26"/>
      <c r="G2" s="26"/>
      <c r="H2" s="26"/>
      <c r="I2" s="26"/>
      <c r="J2" s="26"/>
      <c r="K2" s="26"/>
      <c r="L2" s="26"/>
      <c r="M2" s="26"/>
      <c r="N2" s="26"/>
      <c r="O2" s="26"/>
      <c r="P2" s="26"/>
      <c r="Q2" s="26"/>
    </row>
    <row r="6" spans="2:17" ht="49.95" customHeight="1" x14ac:dyDescent="0.3">
      <c r="B6" s="23" t="s">
        <v>15</v>
      </c>
      <c r="C6" s="23" t="s">
        <v>217</v>
      </c>
      <c r="D6" s="23" t="s">
        <v>218</v>
      </c>
      <c r="E6" s="23" t="s">
        <v>219</v>
      </c>
      <c r="F6" s="23" t="s">
        <v>220</v>
      </c>
      <c r="G6" s="23" t="s">
        <v>221</v>
      </c>
      <c r="H6" s="23" t="s">
        <v>222</v>
      </c>
      <c r="I6" s="23" t="s">
        <v>223</v>
      </c>
      <c r="J6" s="23" t="s">
        <v>224</v>
      </c>
      <c r="K6" s="23" t="s">
        <v>225</v>
      </c>
      <c r="L6" s="23" t="s">
        <v>226</v>
      </c>
      <c r="M6" s="23" t="s">
        <v>227</v>
      </c>
      <c r="N6" s="23" t="s">
        <v>228</v>
      </c>
      <c r="O6" s="23" t="s">
        <v>229</v>
      </c>
      <c r="P6" s="23" t="s">
        <v>230</v>
      </c>
    </row>
    <row r="7" spans="2:17" x14ac:dyDescent="0.3">
      <c r="B7" s="18" t="s">
        <v>140</v>
      </c>
      <c r="C7" s="17">
        <v>0.18449148260051201</v>
      </c>
      <c r="D7" s="17">
        <v>0.19137689568213301</v>
      </c>
      <c r="E7" s="17">
        <v>0.20359716038280001</v>
      </c>
      <c r="F7" s="17">
        <v>0.16493172373995901</v>
      </c>
      <c r="G7" s="17">
        <v>0.242052784981031</v>
      </c>
      <c r="H7" s="17">
        <v>0.156678465881158</v>
      </c>
      <c r="I7" s="17">
        <v>0.19422756999482699</v>
      </c>
      <c r="J7" s="17">
        <v>0.18827516176011799</v>
      </c>
      <c r="K7" s="17">
        <v>0.11582373017236899</v>
      </c>
      <c r="L7" s="17">
        <v>0.15624129878344201</v>
      </c>
      <c r="M7" s="17">
        <v>0.19580933785308099</v>
      </c>
      <c r="N7" s="17">
        <v>0.22992170808416401</v>
      </c>
      <c r="O7" s="17">
        <v>0.32250322588063302</v>
      </c>
      <c r="P7" s="17">
        <v>0.21415467586123699</v>
      </c>
    </row>
    <row r="8" spans="2:17" x14ac:dyDescent="0.3">
      <c r="B8" s="18" t="s">
        <v>231</v>
      </c>
      <c r="C8" s="17">
        <v>0.18343817408815799</v>
      </c>
      <c r="D8" s="17">
        <v>0.21289610491295799</v>
      </c>
      <c r="E8" s="17">
        <v>0.181865251565834</v>
      </c>
      <c r="F8" s="17">
        <v>0.151864919134646</v>
      </c>
      <c r="G8" s="17">
        <v>0.279118308199932</v>
      </c>
      <c r="H8" s="17">
        <v>0.153705064519193</v>
      </c>
      <c r="I8" s="17">
        <v>0.182934700153778</v>
      </c>
      <c r="J8" s="17">
        <v>0.19122158822961</v>
      </c>
      <c r="K8" s="17">
        <v>0.32350191113878901</v>
      </c>
      <c r="L8" s="17">
        <v>0.208180959773272</v>
      </c>
      <c r="M8" s="17">
        <v>0.20687534986289599</v>
      </c>
      <c r="N8" s="17">
        <v>0.18610184788028</v>
      </c>
      <c r="O8" s="17">
        <v>0.21549495645425301</v>
      </c>
      <c r="P8" s="17">
        <v>0.39238726150818498</v>
      </c>
    </row>
    <row r="9" spans="2:17" x14ac:dyDescent="0.3">
      <c r="B9" s="18" t="s">
        <v>232</v>
      </c>
      <c r="C9" s="17">
        <v>0.50296259527012399</v>
      </c>
      <c r="D9" s="17">
        <v>0.45926823287603302</v>
      </c>
      <c r="E9" s="17">
        <v>0.47756765071191998</v>
      </c>
      <c r="F9" s="17">
        <v>0.56398815055608897</v>
      </c>
      <c r="G9" s="17">
        <v>0.33144095174701999</v>
      </c>
      <c r="H9" s="17">
        <v>0.56841329527456397</v>
      </c>
      <c r="I9" s="17">
        <v>0.48277435548778602</v>
      </c>
      <c r="J9" s="17">
        <v>0.493615198623506</v>
      </c>
      <c r="K9" s="17">
        <v>0.42950725710601101</v>
      </c>
      <c r="L9" s="17">
        <v>0.45273855659073198</v>
      </c>
      <c r="M9" s="17">
        <v>0.442945446627865</v>
      </c>
      <c r="N9" s="17">
        <v>0.45181785445013201</v>
      </c>
      <c r="O9" s="17">
        <v>0.32793645388154102</v>
      </c>
      <c r="P9" s="17">
        <v>0.25739603533868899</v>
      </c>
    </row>
    <row r="10" spans="2:17" x14ac:dyDescent="0.3">
      <c r="B10" s="18" t="s">
        <v>79</v>
      </c>
      <c r="C10" s="17">
        <v>0.12910774804120601</v>
      </c>
      <c r="D10" s="17">
        <v>0.13645876652887601</v>
      </c>
      <c r="E10" s="17">
        <v>0.13696993733944701</v>
      </c>
      <c r="F10" s="17">
        <v>0.119215206569306</v>
      </c>
      <c r="G10" s="17">
        <v>0.14738795507201599</v>
      </c>
      <c r="H10" s="17">
        <v>0.121203174325085</v>
      </c>
      <c r="I10" s="17">
        <v>0.14006337436360899</v>
      </c>
      <c r="J10" s="17">
        <v>0.12688805138676501</v>
      </c>
      <c r="K10" s="17">
        <v>0.13116710158283101</v>
      </c>
      <c r="L10" s="17">
        <v>0.18283918485255399</v>
      </c>
      <c r="M10" s="17">
        <v>0.15436986565615901</v>
      </c>
      <c r="N10" s="17">
        <v>0.13215858958542401</v>
      </c>
      <c r="O10" s="17">
        <v>0.134065363783573</v>
      </c>
      <c r="P10" s="17">
        <v>0.13606202729188899</v>
      </c>
    </row>
    <row r="11" spans="2:17" x14ac:dyDescent="0.3">
      <c r="B11" s="16"/>
      <c r="C11" s="16"/>
      <c r="D11" s="16"/>
      <c r="E11" s="16"/>
      <c r="F11" s="16"/>
      <c r="G11" s="16"/>
      <c r="H11" s="16"/>
      <c r="I11" s="16"/>
      <c r="J11" s="16"/>
      <c r="K11" s="16"/>
      <c r="L11" s="16"/>
      <c r="M11" s="16"/>
      <c r="N11" s="16"/>
      <c r="O11" s="16"/>
      <c r="P11" s="16"/>
    </row>
    <row r="12" spans="2:17" x14ac:dyDescent="0.3">
      <c r="B12" t="s">
        <v>66</v>
      </c>
    </row>
    <row r="13" spans="2:17" x14ac:dyDescent="0.3">
      <c r="B13" t="s">
        <v>67</v>
      </c>
    </row>
    <row r="17" spans="2:2" x14ac:dyDescent="0.3">
      <c r="B17" s="8" t="str">
        <f>HYPERLINK("#'Contents'!A1", "Return to Contents")</f>
        <v>Return to Contents</v>
      </c>
    </row>
  </sheetData>
  <mergeCells count="1">
    <mergeCell ref="D2:Q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0.18449148260051201</v>
      </c>
      <c r="D9" s="17">
        <v>0.21102763521608101</v>
      </c>
      <c r="E9" s="17">
        <v>0.15807988906789699</v>
      </c>
      <c r="F9" s="17"/>
      <c r="G9" s="17">
        <v>0.18312812823994701</v>
      </c>
      <c r="H9" s="17">
        <v>0.28182176768075901</v>
      </c>
      <c r="I9" s="17">
        <v>0.10135288139142</v>
      </c>
      <c r="J9" s="17">
        <v>0.13213151498481099</v>
      </c>
      <c r="K9" s="17">
        <v>0.203373958495872</v>
      </c>
      <c r="L9" s="17">
        <v>0.203912110966813</v>
      </c>
      <c r="M9" s="17"/>
      <c r="N9" s="17">
        <v>0.22964252670025601</v>
      </c>
      <c r="O9" s="17">
        <v>0.15898090266134299</v>
      </c>
      <c r="P9" s="17">
        <v>0.197522639748963</v>
      </c>
      <c r="Q9" s="17">
        <v>0.14735616152702999</v>
      </c>
      <c r="R9" s="17"/>
      <c r="S9" s="17">
        <v>0.25042690779472099</v>
      </c>
      <c r="T9" s="17">
        <v>0.16250876461400901</v>
      </c>
      <c r="U9" s="17">
        <v>0.22472897866234101</v>
      </c>
      <c r="V9" s="17">
        <v>0.170146558129946</v>
      </c>
      <c r="W9" s="17">
        <v>0.18876083672101501</v>
      </c>
      <c r="X9" s="17">
        <v>0.162812735569903</v>
      </c>
      <c r="Y9" s="17">
        <v>0.17357653380805499</v>
      </c>
      <c r="Z9" s="17">
        <v>0.104171866834866</v>
      </c>
      <c r="AA9" s="17">
        <v>0.182505295900418</v>
      </c>
      <c r="AB9" s="17">
        <v>0.178646049967916</v>
      </c>
      <c r="AC9" s="17">
        <v>0.19469964686878699</v>
      </c>
      <c r="AD9" s="17">
        <v>0.105066347830697</v>
      </c>
      <c r="AE9" s="17"/>
      <c r="AF9" s="17">
        <v>0.12494132063602501</v>
      </c>
      <c r="AG9" s="17">
        <v>0.13505546455237299</v>
      </c>
      <c r="AH9" s="17">
        <v>0.20887033706366401</v>
      </c>
      <c r="AI9" s="17">
        <v>0.40874423920638803</v>
      </c>
      <c r="AJ9" s="17">
        <v>0.17853960049611201</v>
      </c>
      <c r="AK9" s="17"/>
      <c r="AL9" s="17">
        <v>0.16311652532852999</v>
      </c>
      <c r="AM9" s="17">
        <v>0.19987971141885699</v>
      </c>
      <c r="AN9" s="17">
        <v>0.13576799642821699</v>
      </c>
      <c r="AO9" s="17">
        <v>0.46668355493704</v>
      </c>
      <c r="AP9" s="17">
        <v>0.115179127195239</v>
      </c>
      <c r="AQ9" s="17"/>
      <c r="AR9" s="17">
        <v>9.6456480972537895E-2</v>
      </c>
      <c r="AS9" s="17">
        <v>0.18210539557500699</v>
      </c>
      <c r="AT9" s="17">
        <v>0.45827980131675899</v>
      </c>
    </row>
    <row r="10" spans="2:46" x14ac:dyDescent="0.3">
      <c r="B10" s="18" t="s">
        <v>231</v>
      </c>
      <c r="C10" s="17">
        <v>0.18343817408815799</v>
      </c>
      <c r="D10" s="17">
        <v>0.21435079483317701</v>
      </c>
      <c r="E10" s="17">
        <v>0.15266260325432399</v>
      </c>
      <c r="F10" s="17"/>
      <c r="G10" s="17">
        <v>0.21959153222517699</v>
      </c>
      <c r="H10" s="17">
        <v>0.31363090009001199</v>
      </c>
      <c r="I10" s="17">
        <v>0.22952746430583801</v>
      </c>
      <c r="J10" s="17">
        <v>0.15124459435249701</v>
      </c>
      <c r="K10" s="17">
        <v>0.12729538760904699</v>
      </c>
      <c r="L10" s="17">
        <v>7.9838321655689701E-2</v>
      </c>
      <c r="M10" s="17"/>
      <c r="N10" s="17">
        <v>0.26143579938501799</v>
      </c>
      <c r="O10" s="17">
        <v>0.164640614489767</v>
      </c>
      <c r="P10" s="17">
        <v>0.167651796427431</v>
      </c>
      <c r="Q10" s="17">
        <v>0.134950594124155</v>
      </c>
      <c r="R10" s="17"/>
      <c r="S10" s="17">
        <v>0.26510637486527999</v>
      </c>
      <c r="T10" s="17">
        <v>0.12973018029966699</v>
      </c>
      <c r="U10" s="17">
        <v>0.127950895315119</v>
      </c>
      <c r="V10" s="17">
        <v>0.19958477851586701</v>
      </c>
      <c r="W10" s="17">
        <v>0.168531779608492</v>
      </c>
      <c r="X10" s="17">
        <v>0.213334071710055</v>
      </c>
      <c r="Y10" s="17">
        <v>0.17547544203794899</v>
      </c>
      <c r="Z10" s="17">
        <v>0.269916571388987</v>
      </c>
      <c r="AA10" s="17">
        <v>0.18513898203040099</v>
      </c>
      <c r="AB10" s="17">
        <v>0.131680694404223</v>
      </c>
      <c r="AC10" s="17">
        <v>0.194038398775424</v>
      </c>
      <c r="AD10" s="17">
        <v>0.116347745994572</v>
      </c>
      <c r="AE10" s="17"/>
      <c r="AF10" s="17">
        <v>0.116571699832903</v>
      </c>
      <c r="AG10" s="17">
        <v>0.366582925803982</v>
      </c>
      <c r="AH10" s="17">
        <v>5.3591422283552501E-2</v>
      </c>
      <c r="AI10" s="17">
        <v>0.112111613872866</v>
      </c>
      <c r="AJ10" s="17">
        <v>0.141120932546862</v>
      </c>
      <c r="AK10" s="17"/>
      <c r="AL10" s="17">
        <v>0.16385635070340401</v>
      </c>
      <c r="AM10" s="17">
        <v>6.5536305239893303E-2</v>
      </c>
      <c r="AN10" s="17">
        <v>0.51302028945403599</v>
      </c>
      <c r="AO10" s="17">
        <v>0.13525928556626701</v>
      </c>
      <c r="AP10" s="17">
        <v>0.114203206179726</v>
      </c>
      <c r="AQ10" s="17"/>
      <c r="AR10" s="17">
        <v>0.21011016829506099</v>
      </c>
      <c r="AS10" s="17">
        <v>0.18371772240373799</v>
      </c>
      <c r="AT10" s="17">
        <v>0.13533667188825799</v>
      </c>
    </row>
    <row r="11" spans="2:46" x14ac:dyDescent="0.3">
      <c r="B11" s="18" t="s">
        <v>232</v>
      </c>
      <c r="C11" s="17">
        <v>0.50296259527012399</v>
      </c>
      <c r="D11" s="17">
        <v>0.48442358449388701</v>
      </c>
      <c r="E11" s="17">
        <v>0.52169954740469004</v>
      </c>
      <c r="F11" s="17"/>
      <c r="G11" s="17">
        <v>0.38164397851085402</v>
      </c>
      <c r="H11" s="17">
        <v>0.30454985144392399</v>
      </c>
      <c r="I11" s="17">
        <v>0.47837458122198501</v>
      </c>
      <c r="J11" s="17">
        <v>0.60197748990784195</v>
      </c>
      <c r="K11" s="17">
        <v>0.59553533659998104</v>
      </c>
      <c r="L11" s="17">
        <v>0.62241733330097904</v>
      </c>
      <c r="M11" s="17"/>
      <c r="N11" s="17">
        <v>0.45016592791309101</v>
      </c>
      <c r="O11" s="17">
        <v>0.52593318993176297</v>
      </c>
      <c r="P11" s="17">
        <v>0.490266526759426</v>
      </c>
      <c r="Q11" s="17">
        <v>0.55107882378708695</v>
      </c>
      <c r="R11" s="17"/>
      <c r="S11" s="17">
        <v>0.34564367317737799</v>
      </c>
      <c r="T11" s="17">
        <v>0.56551353213357503</v>
      </c>
      <c r="U11" s="17">
        <v>0.45228673933472002</v>
      </c>
      <c r="V11" s="17">
        <v>0.47178678471718399</v>
      </c>
      <c r="W11" s="17">
        <v>0.54133156248438397</v>
      </c>
      <c r="X11" s="17">
        <v>0.47770209136570901</v>
      </c>
      <c r="Y11" s="17">
        <v>0.52969985363362204</v>
      </c>
      <c r="Z11" s="17">
        <v>0.56987478903022404</v>
      </c>
      <c r="AA11" s="17">
        <v>0.527431123615547</v>
      </c>
      <c r="AB11" s="17">
        <v>0.59250618467564098</v>
      </c>
      <c r="AC11" s="17">
        <v>0.50877094632433195</v>
      </c>
      <c r="AD11" s="17">
        <v>0.65531061187769502</v>
      </c>
      <c r="AE11" s="17"/>
      <c r="AF11" s="17">
        <v>0.621716941714614</v>
      </c>
      <c r="AG11" s="17">
        <v>0.42513264033938802</v>
      </c>
      <c r="AH11" s="17">
        <v>0.64825979489784702</v>
      </c>
      <c r="AI11" s="17">
        <v>0.40843697285089597</v>
      </c>
      <c r="AJ11" s="17">
        <v>0.53670671576182105</v>
      </c>
      <c r="AK11" s="17"/>
      <c r="AL11" s="17">
        <v>0.51468208556086203</v>
      </c>
      <c r="AM11" s="17">
        <v>0.66246818353831505</v>
      </c>
      <c r="AN11" s="17">
        <v>0.28950888533939401</v>
      </c>
      <c r="AO11" s="17">
        <v>0.32280663834408602</v>
      </c>
      <c r="AP11" s="17">
        <v>0.63495522691710704</v>
      </c>
      <c r="AQ11" s="17"/>
      <c r="AR11" s="17">
        <v>0.53591980395352901</v>
      </c>
      <c r="AS11" s="17">
        <v>0.56028269029808797</v>
      </c>
      <c r="AT11" s="17">
        <v>0.33787503334124902</v>
      </c>
    </row>
    <row r="12" spans="2:46" x14ac:dyDescent="0.3">
      <c r="B12" s="18" t="s">
        <v>79</v>
      </c>
      <c r="C12" s="19">
        <v>0.12910774804120601</v>
      </c>
      <c r="D12" s="19">
        <v>9.0197985456854202E-2</v>
      </c>
      <c r="E12" s="19">
        <v>0.167557960273088</v>
      </c>
      <c r="F12" s="19"/>
      <c r="G12" s="19">
        <v>0.21563636102402201</v>
      </c>
      <c r="H12" s="19">
        <v>9.9997480785304696E-2</v>
      </c>
      <c r="I12" s="19">
        <v>0.190745073080757</v>
      </c>
      <c r="J12" s="19">
        <v>0.114646400754851</v>
      </c>
      <c r="K12" s="19">
        <v>7.3795317295099305E-2</v>
      </c>
      <c r="L12" s="19">
        <v>9.3832234076518403E-2</v>
      </c>
      <c r="M12" s="19"/>
      <c r="N12" s="19">
        <v>5.8755746001635203E-2</v>
      </c>
      <c r="O12" s="19">
        <v>0.15044529291712699</v>
      </c>
      <c r="P12" s="19">
        <v>0.14455903706418</v>
      </c>
      <c r="Q12" s="19">
        <v>0.16661442056172801</v>
      </c>
      <c r="R12" s="19"/>
      <c r="S12" s="19">
        <v>0.13882304416262001</v>
      </c>
      <c r="T12" s="19">
        <v>0.14224752295274801</v>
      </c>
      <c r="U12" s="19">
        <v>0.19503338668782</v>
      </c>
      <c r="V12" s="19">
        <v>0.158481878637002</v>
      </c>
      <c r="W12" s="19">
        <v>0.10137582118610899</v>
      </c>
      <c r="X12" s="19">
        <v>0.14615110135433301</v>
      </c>
      <c r="Y12" s="19">
        <v>0.121248170520374</v>
      </c>
      <c r="Z12" s="19">
        <v>5.6036772745923301E-2</v>
      </c>
      <c r="AA12" s="19">
        <v>0.104924598453634</v>
      </c>
      <c r="AB12" s="19">
        <v>9.7167070952220005E-2</v>
      </c>
      <c r="AC12" s="19">
        <v>0.102491008031457</v>
      </c>
      <c r="AD12" s="19">
        <v>0.123275294297036</v>
      </c>
      <c r="AE12" s="19"/>
      <c r="AF12" s="19">
        <v>0.136770037816457</v>
      </c>
      <c r="AG12" s="19">
        <v>7.3228969304255806E-2</v>
      </c>
      <c r="AH12" s="19">
        <v>8.92784457549365E-2</v>
      </c>
      <c r="AI12" s="19">
        <v>7.0707174069849998E-2</v>
      </c>
      <c r="AJ12" s="19">
        <v>0.14363275119520499</v>
      </c>
      <c r="AK12" s="19"/>
      <c r="AL12" s="19">
        <v>0.15834503840720399</v>
      </c>
      <c r="AM12" s="19">
        <v>7.2115799802933894E-2</v>
      </c>
      <c r="AN12" s="19">
        <v>6.1702828778354001E-2</v>
      </c>
      <c r="AO12" s="19">
        <v>7.52505211526069E-2</v>
      </c>
      <c r="AP12" s="19">
        <v>0.13566243970792699</v>
      </c>
      <c r="AQ12" s="19"/>
      <c r="AR12" s="19">
        <v>0.157513546778873</v>
      </c>
      <c r="AS12" s="19">
        <v>7.3894191723167399E-2</v>
      </c>
      <c r="AT12" s="19">
        <v>6.8508493453735095E-2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0.19137689568213301</v>
      </c>
      <c r="D9" s="17">
        <v>0.203316464778551</v>
      </c>
      <c r="E9" s="17">
        <v>0.17926658389886699</v>
      </c>
      <c r="F9" s="17"/>
      <c r="G9" s="17">
        <v>0.14946454119695499</v>
      </c>
      <c r="H9" s="17">
        <v>0.24869849741747099</v>
      </c>
      <c r="I9" s="17">
        <v>0.12763232052598</v>
      </c>
      <c r="J9" s="17">
        <v>0.11348538955488099</v>
      </c>
      <c r="K9" s="17">
        <v>0.23268507004896599</v>
      </c>
      <c r="L9" s="17">
        <v>0.26020094130773602</v>
      </c>
      <c r="M9" s="17"/>
      <c r="N9" s="17">
        <v>0.20818252324483499</v>
      </c>
      <c r="O9" s="17">
        <v>0.210651016070831</v>
      </c>
      <c r="P9" s="17">
        <v>0.180219406933709</v>
      </c>
      <c r="Q9" s="17">
        <v>0.16367809406446501</v>
      </c>
      <c r="R9" s="17"/>
      <c r="S9" s="17">
        <v>0.249006113204357</v>
      </c>
      <c r="T9" s="17">
        <v>0.176834525860248</v>
      </c>
      <c r="U9" s="17">
        <v>0.24845006818991799</v>
      </c>
      <c r="V9" s="17">
        <v>0.202854658757644</v>
      </c>
      <c r="W9" s="17">
        <v>0.170115183423931</v>
      </c>
      <c r="X9" s="17">
        <v>0.13871767766477799</v>
      </c>
      <c r="Y9" s="17">
        <v>0.223638924963249</v>
      </c>
      <c r="Z9" s="17">
        <v>0.10656744955770001</v>
      </c>
      <c r="AA9" s="17">
        <v>0.17584539138490299</v>
      </c>
      <c r="AB9" s="17">
        <v>0.19479181720924801</v>
      </c>
      <c r="AC9" s="17">
        <v>0.15526860985239399</v>
      </c>
      <c r="AD9" s="17">
        <v>0.139064872466238</v>
      </c>
      <c r="AE9" s="17"/>
      <c r="AF9" s="17">
        <v>9.7205007984749098E-2</v>
      </c>
      <c r="AG9" s="17">
        <v>0.123634637137221</v>
      </c>
      <c r="AH9" s="17">
        <v>0.214817912972293</v>
      </c>
      <c r="AI9" s="17">
        <v>0.468434550094734</v>
      </c>
      <c r="AJ9" s="17">
        <v>0.18211732176797499</v>
      </c>
      <c r="AK9" s="17"/>
      <c r="AL9" s="17">
        <v>0.13505309855439401</v>
      </c>
      <c r="AM9" s="17">
        <v>0.21753620294536599</v>
      </c>
      <c r="AN9" s="17">
        <v>0.123995874811648</v>
      </c>
      <c r="AO9" s="17">
        <v>0.54105330240758298</v>
      </c>
      <c r="AP9" s="17">
        <v>6.9714055787762103E-2</v>
      </c>
      <c r="AQ9" s="17"/>
      <c r="AR9" s="17">
        <v>7.2452195917983506E-2</v>
      </c>
      <c r="AS9" s="17">
        <v>0.203165554466962</v>
      </c>
      <c r="AT9" s="17">
        <v>0.53779748099634295</v>
      </c>
    </row>
    <row r="10" spans="2:46" x14ac:dyDescent="0.3">
      <c r="B10" s="18" t="s">
        <v>231</v>
      </c>
      <c r="C10" s="17">
        <v>0.21289610491295799</v>
      </c>
      <c r="D10" s="17">
        <v>0.25585010258398</v>
      </c>
      <c r="E10" s="17">
        <v>0.17150082776258399</v>
      </c>
      <c r="F10" s="17"/>
      <c r="G10" s="17">
        <v>0.239398143576566</v>
      </c>
      <c r="H10" s="17">
        <v>0.328072064313433</v>
      </c>
      <c r="I10" s="17">
        <v>0.25361582008796502</v>
      </c>
      <c r="J10" s="17">
        <v>0.195437891060877</v>
      </c>
      <c r="K10" s="17">
        <v>0.15860479286027801</v>
      </c>
      <c r="L10" s="17">
        <v>0.11908916057284499</v>
      </c>
      <c r="M10" s="17"/>
      <c r="N10" s="17">
        <v>0.31519719680477298</v>
      </c>
      <c r="O10" s="17">
        <v>0.19276029324020899</v>
      </c>
      <c r="P10" s="17">
        <v>0.17517169225062099</v>
      </c>
      <c r="Q10" s="17">
        <v>0.15498594459081899</v>
      </c>
      <c r="R10" s="17"/>
      <c r="S10" s="17">
        <v>0.33097022049360503</v>
      </c>
      <c r="T10" s="17">
        <v>0.16633675458709901</v>
      </c>
      <c r="U10" s="17">
        <v>0.14556258526162</v>
      </c>
      <c r="V10" s="17">
        <v>0.20883970449715</v>
      </c>
      <c r="W10" s="17">
        <v>0.19279738825095899</v>
      </c>
      <c r="X10" s="17">
        <v>0.24505253910947999</v>
      </c>
      <c r="Y10" s="17">
        <v>0.17696918479333101</v>
      </c>
      <c r="Z10" s="17">
        <v>0.23731263479776801</v>
      </c>
      <c r="AA10" s="17">
        <v>0.22019831529547401</v>
      </c>
      <c r="AB10" s="17">
        <v>0.15533745281535499</v>
      </c>
      <c r="AC10" s="17">
        <v>0.25199395106734301</v>
      </c>
      <c r="AD10" s="17">
        <v>0.148417273586301</v>
      </c>
      <c r="AE10" s="17"/>
      <c r="AF10" s="17">
        <v>0.191134672620032</v>
      </c>
      <c r="AG10" s="17">
        <v>0.40657563834222799</v>
      </c>
      <c r="AH10" s="17">
        <v>5.96278362673065E-2</v>
      </c>
      <c r="AI10" s="17">
        <v>0.107555310244944</v>
      </c>
      <c r="AJ10" s="17">
        <v>0.21929992994199399</v>
      </c>
      <c r="AK10" s="17"/>
      <c r="AL10" s="17">
        <v>0.28403516579162902</v>
      </c>
      <c r="AM10" s="17">
        <v>5.4030157885337E-2</v>
      </c>
      <c r="AN10" s="17">
        <v>0.56649344582620398</v>
      </c>
      <c r="AO10" s="17">
        <v>0.11826318083354</v>
      </c>
      <c r="AP10" s="17">
        <v>0.17307159830916499</v>
      </c>
      <c r="AQ10" s="17"/>
      <c r="AR10" s="17">
        <v>0.25461202492714802</v>
      </c>
      <c r="AS10" s="17">
        <v>0.20781015013229301</v>
      </c>
      <c r="AT10" s="17">
        <v>0.14575569171841099</v>
      </c>
    </row>
    <row r="11" spans="2:46" x14ac:dyDescent="0.3">
      <c r="B11" s="18" t="s">
        <v>232</v>
      </c>
      <c r="C11" s="17">
        <v>0.45926823287603302</v>
      </c>
      <c r="D11" s="17">
        <v>0.43957546076745102</v>
      </c>
      <c r="E11" s="17">
        <v>0.47793062063922498</v>
      </c>
      <c r="F11" s="17"/>
      <c r="G11" s="17">
        <v>0.39874547630217</v>
      </c>
      <c r="H11" s="17">
        <v>0.29817085310541402</v>
      </c>
      <c r="I11" s="17">
        <v>0.43763393448499099</v>
      </c>
      <c r="J11" s="17">
        <v>0.57621418985639905</v>
      </c>
      <c r="K11" s="17">
        <v>0.52111164333793103</v>
      </c>
      <c r="L11" s="17">
        <v>0.51156501922978503</v>
      </c>
      <c r="M11" s="17"/>
      <c r="N11" s="17">
        <v>0.39312060003662902</v>
      </c>
      <c r="O11" s="17">
        <v>0.44809210197421301</v>
      </c>
      <c r="P11" s="17">
        <v>0.50041669014456902</v>
      </c>
      <c r="Q11" s="17">
        <v>0.50761375312298995</v>
      </c>
      <c r="R11" s="17"/>
      <c r="S11" s="17">
        <v>0.30637878769911803</v>
      </c>
      <c r="T11" s="17">
        <v>0.50976755689254105</v>
      </c>
      <c r="U11" s="17">
        <v>0.42335286313949499</v>
      </c>
      <c r="V11" s="17">
        <v>0.42742823015717202</v>
      </c>
      <c r="W11" s="17">
        <v>0.50806330750894302</v>
      </c>
      <c r="X11" s="17">
        <v>0.433209306992412</v>
      </c>
      <c r="Y11" s="17">
        <v>0.45357789430010897</v>
      </c>
      <c r="Z11" s="17">
        <v>0.59428536863157</v>
      </c>
      <c r="AA11" s="17">
        <v>0.49498614358184401</v>
      </c>
      <c r="AB11" s="17">
        <v>0.52491904228082698</v>
      </c>
      <c r="AC11" s="17">
        <v>0.47658496171539599</v>
      </c>
      <c r="AD11" s="17">
        <v>0.59100068722821297</v>
      </c>
      <c r="AE11" s="17"/>
      <c r="AF11" s="17">
        <v>0.53712765585639499</v>
      </c>
      <c r="AG11" s="17">
        <v>0.36891497525494898</v>
      </c>
      <c r="AH11" s="17">
        <v>0.642591880243221</v>
      </c>
      <c r="AI11" s="17">
        <v>0.34935251734357797</v>
      </c>
      <c r="AJ11" s="17">
        <v>0.47880948858994798</v>
      </c>
      <c r="AK11" s="17"/>
      <c r="AL11" s="17">
        <v>0.47032694635980798</v>
      </c>
      <c r="AM11" s="17">
        <v>0.65455717770074795</v>
      </c>
      <c r="AN11" s="17">
        <v>0.216554532107362</v>
      </c>
      <c r="AO11" s="17">
        <v>0.26959223124151199</v>
      </c>
      <c r="AP11" s="17">
        <v>0.58070949790159798</v>
      </c>
      <c r="AQ11" s="17"/>
      <c r="AR11" s="17">
        <v>0.51141671618799101</v>
      </c>
      <c r="AS11" s="17">
        <v>0.50577757960265302</v>
      </c>
      <c r="AT11" s="17">
        <v>0.248348607673924</v>
      </c>
    </row>
    <row r="12" spans="2:46" x14ac:dyDescent="0.3">
      <c r="B12" s="18" t="s">
        <v>79</v>
      </c>
      <c r="C12" s="19">
        <v>0.13645876652887601</v>
      </c>
      <c r="D12" s="19">
        <v>0.101257971870018</v>
      </c>
      <c r="E12" s="19">
        <v>0.17130196769932299</v>
      </c>
      <c r="F12" s="19"/>
      <c r="G12" s="19">
        <v>0.21239183892430899</v>
      </c>
      <c r="H12" s="19">
        <v>0.12505858516368201</v>
      </c>
      <c r="I12" s="19">
        <v>0.18111792490106399</v>
      </c>
      <c r="J12" s="19">
        <v>0.114862529527843</v>
      </c>
      <c r="K12" s="19">
        <v>8.7598493752825399E-2</v>
      </c>
      <c r="L12" s="19">
        <v>0.10914487888963401</v>
      </c>
      <c r="M12" s="19"/>
      <c r="N12" s="19">
        <v>8.3499679913763503E-2</v>
      </c>
      <c r="O12" s="19">
        <v>0.148496588714747</v>
      </c>
      <c r="P12" s="19">
        <v>0.144192210671101</v>
      </c>
      <c r="Q12" s="19">
        <v>0.17372220822172599</v>
      </c>
      <c r="R12" s="19"/>
      <c r="S12" s="19">
        <v>0.11364487860292</v>
      </c>
      <c r="T12" s="19">
        <v>0.14706116266011199</v>
      </c>
      <c r="U12" s="19">
        <v>0.18263448340896701</v>
      </c>
      <c r="V12" s="19">
        <v>0.16087740658803401</v>
      </c>
      <c r="W12" s="19">
        <v>0.12902412081616699</v>
      </c>
      <c r="X12" s="19">
        <v>0.18302047623333001</v>
      </c>
      <c r="Y12" s="19">
        <v>0.14581399594331099</v>
      </c>
      <c r="Z12" s="19">
        <v>6.1834547012961698E-2</v>
      </c>
      <c r="AA12" s="19">
        <v>0.10897014973777901</v>
      </c>
      <c r="AB12" s="19">
        <v>0.12495168769457</v>
      </c>
      <c r="AC12" s="19">
        <v>0.116152477364867</v>
      </c>
      <c r="AD12" s="19">
        <v>0.121517166719248</v>
      </c>
      <c r="AE12" s="19"/>
      <c r="AF12" s="19">
        <v>0.17453266353882399</v>
      </c>
      <c r="AG12" s="19">
        <v>0.100874749265602</v>
      </c>
      <c r="AH12" s="19">
        <v>8.2962370517179404E-2</v>
      </c>
      <c r="AI12" s="19">
        <v>7.4657622316744304E-2</v>
      </c>
      <c r="AJ12" s="19">
        <v>0.119773259700083</v>
      </c>
      <c r="AK12" s="19"/>
      <c r="AL12" s="19">
        <v>0.110584789294169</v>
      </c>
      <c r="AM12" s="19">
        <v>7.3876461468549398E-2</v>
      </c>
      <c r="AN12" s="19">
        <v>9.2956147254785806E-2</v>
      </c>
      <c r="AO12" s="19">
        <v>7.1091285517365196E-2</v>
      </c>
      <c r="AP12" s="19">
        <v>0.17650484800147501</v>
      </c>
      <c r="AQ12" s="19"/>
      <c r="AR12" s="19">
        <v>0.16151906296687699</v>
      </c>
      <c r="AS12" s="19">
        <v>8.3246715798091495E-2</v>
      </c>
      <c r="AT12" s="19">
        <v>6.80982196113223E-2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0.20359716038280001</v>
      </c>
      <c r="D9" s="17">
        <v>0.23623416810297801</v>
      </c>
      <c r="E9" s="17">
        <v>0.17226824696075699</v>
      </c>
      <c r="F9" s="17"/>
      <c r="G9" s="17">
        <v>0.17850081676436499</v>
      </c>
      <c r="H9" s="17">
        <v>0.261432342239313</v>
      </c>
      <c r="I9" s="17">
        <v>0.15790278042112499</v>
      </c>
      <c r="J9" s="17">
        <v>0.104332556639644</v>
      </c>
      <c r="K9" s="17">
        <v>0.21265632189370601</v>
      </c>
      <c r="L9" s="17">
        <v>0.285139858899146</v>
      </c>
      <c r="M9" s="17"/>
      <c r="N9" s="17">
        <v>0.253461911924385</v>
      </c>
      <c r="O9" s="17">
        <v>0.19210412868684101</v>
      </c>
      <c r="P9" s="17">
        <v>0.19438953287812799</v>
      </c>
      <c r="Q9" s="17">
        <v>0.16852867878998301</v>
      </c>
      <c r="R9" s="17"/>
      <c r="S9" s="17">
        <v>0.26034406085558498</v>
      </c>
      <c r="T9" s="17">
        <v>0.14578873498314701</v>
      </c>
      <c r="U9" s="17">
        <v>0.24806876727702901</v>
      </c>
      <c r="V9" s="17">
        <v>0.254055709910181</v>
      </c>
      <c r="W9" s="17">
        <v>0.17895531060493999</v>
      </c>
      <c r="X9" s="17">
        <v>0.197795103374449</v>
      </c>
      <c r="Y9" s="17">
        <v>0.200876215910126</v>
      </c>
      <c r="Z9" s="17">
        <v>0.14727007325293401</v>
      </c>
      <c r="AA9" s="17">
        <v>0.21381153042404299</v>
      </c>
      <c r="AB9" s="17">
        <v>0.173210316749763</v>
      </c>
      <c r="AC9" s="17">
        <v>0.19482312920800399</v>
      </c>
      <c r="AD9" s="17">
        <v>0.143429280262656</v>
      </c>
      <c r="AE9" s="17"/>
      <c r="AF9" s="17">
        <v>0.12203735596705099</v>
      </c>
      <c r="AG9" s="17">
        <v>0.14061518419080099</v>
      </c>
      <c r="AH9" s="17">
        <v>0.24488105674833999</v>
      </c>
      <c r="AI9" s="17">
        <v>0.48331570091706</v>
      </c>
      <c r="AJ9" s="17">
        <v>0.16258740394694399</v>
      </c>
      <c r="AK9" s="17"/>
      <c r="AL9" s="17">
        <v>0.134978832743155</v>
      </c>
      <c r="AM9" s="17">
        <v>0.24728212318036</v>
      </c>
      <c r="AN9" s="17">
        <v>0.136266176522714</v>
      </c>
      <c r="AO9" s="17">
        <v>0.55441502347053595</v>
      </c>
      <c r="AP9" s="17">
        <v>7.3892331052263394E-2</v>
      </c>
      <c r="AQ9" s="17"/>
      <c r="AR9" s="17">
        <v>7.7067961659787604E-2</v>
      </c>
      <c r="AS9" s="17">
        <v>0.22105448632944999</v>
      </c>
      <c r="AT9" s="17">
        <v>0.55836817173527498</v>
      </c>
    </row>
    <row r="10" spans="2:46" x14ac:dyDescent="0.3">
      <c r="B10" s="18" t="s">
        <v>231</v>
      </c>
      <c r="C10" s="17">
        <v>0.181865251565834</v>
      </c>
      <c r="D10" s="17">
        <v>0.223224910774903</v>
      </c>
      <c r="E10" s="17">
        <v>0.141938038446841</v>
      </c>
      <c r="F10" s="17"/>
      <c r="G10" s="17">
        <v>0.210379939521631</v>
      </c>
      <c r="H10" s="17">
        <v>0.30839222362817797</v>
      </c>
      <c r="I10" s="17">
        <v>0.16673068120555401</v>
      </c>
      <c r="J10" s="17">
        <v>0.152617189338382</v>
      </c>
      <c r="K10" s="17">
        <v>0.12769475283594001</v>
      </c>
      <c r="L10" s="17">
        <v>0.13252728722989299</v>
      </c>
      <c r="M10" s="17"/>
      <c r="N10" s="17">
        <v>0.27919738977706299</v>
      </c>
      <c r="O10" s="17">
        <v>0.17164327215694899</v>
      </c>
      <c r="P10" s="17">
        <v>0.13665409516140301</v>
      </c>
      <c r="Q10" s="17">
        <v>0.12758817290845401</v>
      </c>
      <c r="R10" s="17"/>
      <c r="S10" s="17">
        <v>0.28303315962022702</v>
      </c>
      <c r="T10" s="17">
        <v>0.14583167573210201</v>
      </c>
      <c r="U10" s="17">
        <v>0.162720035552501</v>
      </c>
      <c r="V10" s="17">
        <v>0.17161753992638401</v>
      </c>
      <c r="W10" s="17">
        <v>0.149095673860452</v>
      </c>
      <c r="X10" s="17">
        <v>0.17778300430842001</v>
      </c>
      <c r="Y10" s="17">
        <v>0.14957480302141499</v>
      </c>
      <c r="Z10" s="17">
        <v>0.23650391819737501</v>
      </c>
      <c r="AA10" s="17">
        <v>0.16661782482828799</v>
      </c>
      <c r="AB10" s="17">
        <v>0.155893337919319</v>
      </c>
      <c r="AC10" s="17">
        <v>0.22825621691735201</v>
      </c>
      <c r="AD10" s="17">
        <v>0.104974364985793</v>
      </c>
      <c r="AE10" s="17"/>
      <c r="AF10" s="17">
        <v>0.10642105727892701</v>
      </c>
      <c r="AG10" s="17">
        <v>0.35470563338507499</v>
      </c>
      <c r="AH10" s="17">
        <v>5.5735089439899098E-2</v>
      </c>
      <c r="AI10" s="17">
        <v>8.8657478068637899E-2</v>
      </c>
      <c r="AJ10" s="17">
        <v>0.17911365252781999</v>
      </c>
      <c r="AK10" s="17"/>
      <c r="AL10" s="17">
        <v>0.18913786313234399</v>
      </c>
      <c r="AM10" s="17">
        <v>5.0799168235140101E-2</v>
      </c>
      <c r="AN10" s="17">
        <v>0.49697630459563302</v>
      </c>
      <c r="AO10" s="17">
        <v>9.6949879237462094E-2</v>
      </c>
      <c r="AP10" s="17">
        <v>0.164702096918111</v>
      </c>
      <c r="AQ10" s="17"/>
      <c r="AR10" s="17">
        <v>0.22612699951191101</v>
      </c>
      <c r="AS10" s="17">
        <v>0.17370041929890701</v>
      </c>
      <c r="AT10" s="17">
        <v>9.6678017705409305E-2</v>
      </c>
    </row>
    <row r="11" spans="2:46" x14ac:dyDescent="0.3">
      <c r="B11" s="18" t="s">
        <v>232</v>
      </c>
      <c r="C11" s="17">
        <v>0.47756765071191998</v>
      </c>
      <c r="D11" s="17">
        <v>0.44114003658739498</v>
      </c>
      <c r="E11" s="17">
        <v>0.51273614086469999</v>
      </c>
      <c r="F11" s="17"/>
      <c r="G11" s="17">
        <v>0.39958551920552299</v>
      </c>
      <c r="H11" s="17">
        <v>0.31615540078702598</v>
      </c>
      <c r="I11" s="17">
        <v>0.51401350538769697</v>
      </c>
      <c r="J11" s="17">
        <v>0.60838654999972397</v>
      </c>
      <c r="K11" s="17">
        <v>0.54933063234214996</v>
      </c>
      <c r="L11" s="17">
        <v>0.476452970805127</v>
      </c>
      <c r="M11" s="17"/>
      <c r="N11" s="17">
        <v>0.38593443825051799</v>
      </c>
      <c r="O11" s="17">
        <v>0.46831978953826803</v>
      </c>
      <c r="P11" s="17">
        <v>0.52988914335305903</v>
      </c>
      <c r="Q11" s="17">
        <v>0.54173399514813503</v>
      </c>
      <c r="R11" s="17"/>
      <c r="S11" s="17">
        <v>0.316801483563877</v>
      </c>
      <c r="T11" s="17">
        <v>0.55431828677190698</v>
      </c>
      <c r="U11" s="17">
        <v>0.41509064449298499</v>
      </c>
      <c r="V11" s="17">
        <v>0.39821916404866697</v>
      </c>
      <c r="W11" s="17">
        <v>0.548864264574073</v>
      </c>
      <c r="X11" s="17">
        <v>0.48670371941093399</v>
      </c>
      <c r="Y11" s="17">
        <v>0.49046602219711899</v>
      </c>
      <c r="Z11" s="17">
        <v>0.58866889113947196</v>
      </c>
      <c r="AA11" s="17">
        <v>0.49646042386297701</v>
      </c>
      <c r="AB11" s="17">
        <v>0.55298196837052604</v>
      </c>
      <c r="AC11" s="17">
        <v>0.47865181554567898</v>
      </c>
      <c r="AD11" s="17">
        <v>0.62952830011371197</v>
      </c>
      <c r="AE11" s="17"/>
      <c r="AF11" s="17">
        <v>0.62179647548507899</v>
      </c>
      <c r="AG11" s="17">
        <v>0.413272403510138</v>
      </c>
      <c r="AH11" s="17">
        <v>0.61340261730030099</v>
      </c>
      <c r="AI11" s="17">
        <v>0.33153768114483501</v>
      </c>
      <c r="AJ11" s="17">
        <v>0.51578001466450396</v>
      </c>
      <c r="AK11" s="17"/>
      <c r="AL11" s="17">
        <v>0.53939341932822105</v>
      </c>
      <c r="AM11" s="17">
        <v>0.62750991875503803</v>
      </c>
      <c r="AN11" s="17">
        <v>0.276000677845746</v>
      </c>
      <c r="AO11" s="17">
        <v>0.25368904550478799</v>
      </c>
      <c r="AP11" s="17">
        <v>0.58837308093742402</v>
      </c>
      <c r="AQ11" s="17"/>
      <c r="AR11" s="17">
        <v>0.53827881685453904</v>
      </c>
      <c r="AS11" s="17">
        <v>0.51798575098497401</v>
      </c>
      <c r="AT11" s="17">
        <v>0.247333747224771</v>
      </c>
    </row>
    <row r="12" spans="2:46" x14ac:dyDescent="0.3">
      <c r="B12" s="18" t="s">
        <v>79</v>
      </c>
      <c r="C12" s="19">
        <v>0.13696993733944701</v>
      </c>
      <c r="D12" s="19">
        <v>9.9400884534724204E-2</v>
      </c>
      <c r="E12" s="19">
        <v>0.173057573727702</v>
      </c>
      <c r="F12" s="19"/>
      <c r="G12" s="19">
        <v>0.21153372450848101</v>
      </c>
      <c r="H12" s="19">
        <v>0.114020033345483</v>
      </c>
      <c r="I12" s="19">
        <v>0.16135303298562401</v>
      </c>
      <c r="J12" s="19">
        <v>0.134663704022251</v>
      </c>
      <c r="K12" s="19">
        <v>0.110318292928205</v>
      </c>
      <c r="L12" s="19">
        <v>0.105879883065834</v>
      </c>
      <c r="M12" s="19"/>
      <c r="N12" s="19">
        <v>8.1406260048034099E-2</v>
      </c>
      <c r="O12" s="19">
        <v>0.16793280961794199</v>
      </c>
      <c r="P12" s="19">
        <v>0.13906722860741</v>
      </c>
      <c r="Q12" s="19">
        <v>0.16214915315342801</v>
      </c>
      <c r="R12" s="19"/>
      <c r="S12" s="19">
        <v>0.13982129596031001</v>
      </c>
      <c r="T12" s="19">
        <v>0.154061302512844</v>
      </c>
      <c r="U12" s="19">
        <v>0.174120552677485</v>
      </c>
      <c r="V12" s="19">
        <v>0.17610758611476801</v>
      </c>
      <c r="W12" s="19">
        <v>0.12308475096053501</v>
      </c>
      <c r="X12" s="19">
        <v>0.13771817290619701</v>
      </c>
      <c r="Y12" s="19">
        <v>0.15908295887134</v>
      </c>
      <c r="Z12" s="19">
        <v>2.7557117410219399E-2</v>
      </c>
      <c r="AA12" s="19">
        <v>0.12311022088469201</v>
      </c>
      <c r="AB12" s="19">
        <v>0.117914376960391</v>
      </c>
      <c r="AC12" s="19">
        <v>9.8268838328964297E-2</v>
      </c>
      <c r="AD12" s="19">
        <v>0.12206805463784</v>
      </c>
      <c r="AE12" s="19"/>
      <c r="AF12" s="19">
        <v>0.14974511126894299</v>
      </c>
      <c r="AG12" s="19">
        <v>9.1406778913986006E-2</v>
      </c>
      <c r="AH12" s="19">
        <v>8.5981236511460002E-2</v>
      </c>
      <c r="AI12" s="19">
        <v>9.6489139869466903E-2</v>
      </c>
      <c r="AJ12" s="19">
        <v>0.142518928860732</v>
      </c>
      <c r="AK12" s="19"/>
      <c r="AL12" s="19">
        <v>0.13648988479627999</v>
      </c>
      <c r="AM12" s="19">
        <v>7.4408789829461697E-2</v>
      </c>
      <c r="AN12" s="19">
        <v>9.0756841035907601E-2</v>
      </c>
      <c r="AO12" s="19">
        <v>9.4946051787213298E-2</v>
      </c>
      <c r="AP12" s="19">
        <v>0.17303249109220201</v>
      </c>
      <c r="AQ12" s="19"/>
      <c r="AR12" s="19">
        <v>0.15852622197376301</v>
      </c>
      <c r="AS12" s="19">
        <v>8.7259343386668603E-2</v>
      </c>
      <c r="AT12" s="19">
        <v>9.7620063334545204E-2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0.16493172373995901</v>
      </c>
      <c r="D9" s="17">
        <v>0.188748668933438</v>
      </c>
      <c r="E9" s="17">
        <v>0.14211774830242899</v>
      </c>
      <c r="F9" s="17"/>
      <c r="G9" s="17">
        <v>0.19407281698783399</v>
      </c>
      <c r="H9" s="17">
        <v>0.256419959939995</v>
      </c>
      <c r="I9" s="17">
        <v>0.123646862420885</v>
      </c>
      <c r="J9" s="17">
        <v>0.100154350142367</v>
      </c>
      <c r="K9" s="17">
        <v>0.16109508439458001</v>
      </c>
      <c r="L9" s="17">
        <v>0.16002939683512599</v>
      </c>
      <c r="M9" s="17"/>
      <c r="N9" s="17">
        <v>0.201909498963773</v>
      </c>
      <c r="O9" s="17">
        <v>0.14227664656908001</v>
      </c>
      <c r="P9" s="17">
        <v>0.173356901500269</v>
      </c>
      <c r="Q9" s="17">
        <v>0.139607391469631</v>
      </c>
      <c r="R9" s="17"/>
      <c r="S9" s="17">
        <v>0.21690447920020201</v>
      </c>
      <c r="T9" s="17">
        <v>0.12178016779465201</v>
      </c>
      <c r="U9" s="17">
        <v>0.19310622919774501</v>
      </c>
      <c r="V9" s="17">
        <v>0.15227767627101901</v>
      </c>
      <c r="W9" s="17">
        <v>0.199343273920984</v>
      </c>
      <c r="X9" s="17">
        <v>0.19883190265689099</v>
      </c>
      <c r="Y9" s="17">
        <v>0.13831283405397299</v>
      </c>
      <c r="Z9" s="17">
        <v>0.14103210248996001</v>
      </c>
      <c r="AA9" s="17">
        <v>0.153812620671019</v>
      </c>
      <c r="AB9" s="17">
        <v>0.15388221335733601</v>
      </c>
      <c r="AC9" s="17">
        <v>0.15734790830029699</v>
      </c>
      <c r="AD9" s="17">
        <v>7.8160639110083099E-2</v>
      </c>
      <c r="AE9" s="17"/>
      <c r="AF9" s="17">
        <v>9.3265831545453398E-2</v>
      </c>
      <c r="AG9" s="17">
        <v>0.132426480763217</v>
      </c>
      <c r="AH9" s="17">
        <v>0.16548279898837101</v>
      </c>
      <c r="AI9" s="17">
        <v>0.354270281789138</v>
      </c>
      <c r="AJ9" s="17">
        <v>0.15670365975762501</v>
      </c>
      <c r="AK9" s="17"/>
      <c r="AL9" s="17">
        <v>0.118241366751837</v>
      </c>
      <c r="AM9" s="17">
        <v>0.162408967226472</v>
      </c>
      <c r="AN9" s="17">
        <v>0.156965080445092</v>
      </c>
      <c r="AO9" s="17">
        <v>0.423275471122396</v>
      </c>
      <c r="AP9" s="17">
        <v>8.6901086190082702E-2</v>
      </c>
      <c r="AQ9" s="17"/>
      <c r="AR9" s="17">
        <v>8.4403844506846196E-2</v>
      </c>
      <c r="AS9" s="17">
        <v>0.14791062004973701</v>
      </c>
      <c r="AT9" s="17">
        <v>0.441875483275178</v>
      </c>
    </row>
    <row r="10" spans="2:46" x14ac:dyDescent="0.3">
      <c r="B10" s="18" t="s">
        <v>231</v>
      </c>
      <c r="C10" s="17">
        <v>0.151864919134646</v>
      </c>
      <c r="D10" s="17">
        <v>0.188173652255993</v>
      </c>
      <c r="E10" s="17">
        <v>0.115716534538467</v>
      </c>
      <c r="F10" s="17"/>
      <c r="G10" s="17">
        <v>0.17696930924461499</v>
      </c>
      <c r="H10" s="17">
        <v>0.29872439233466602</v>
      </c>
      <c r="I10" s="17">
        <v>0.17610936325061599</v>
      </c>
      <c r="J10" s="17">
        <v>0.12871154363033699</v>
      </c>
      <c r="K10" s="17">
        <v>8.5957762356716302E-2</v>
      </c>
      <c r="L10" s="17">
        <v>5.9097749836177701E-2</v>
      </c>
      <c r="M10" s="17"/>
      <c r="N10" s="17">
        <v>0.22708945959857599</v>
      </c>
      <c r="O10" s="17">
        <v>0.14021325242319299</v>
      </c>
      <c r="P10" s="17">
        <v>0.12251638933395401</v>
      </c>
      <c r="Q10" s="17">
        <v>0.108125262419085</v>
      </c>
      <c r="R10" s="17"/>
      <c r="S10" s="17">
        <v>0.25148672391955301</v>
      </c>
      <c r="T10" s="17">
        <v>0.124179172504257</v>
      </c>
      <c r="U10" s="17">
        <v>0.12717411382216001</v>
      </c>
      <c r="V10" s="17">
        <v>0.109047270824982</v>
      </c>
      <c r="W10" s="17">
        <v>0.123436513980909</v>
      </c>
      <c r="X10" s="17">
        <v>0.14707945942513301</v>
      </c>
      <c r="Y10" s="17">
        <v>0.19399568354515201</v>
      </c>
      <c r="Z10" s="17">
        <v>0.209452948840778</v>
      </c>
      <c r="AA10" s="17">
        <v>0.145471130200125</v>
      </c>
      <c r="AB10" s="17">
        <v>9.8844133331251693E-2</v>
      </c>
      <c r="AC10" s="17">
        <v>0.157019209664639</v>
      </c>
      <c r="AD10" s="17">
        <v>6.5771188964163299E-2</v>
      </c>
      <c r="AE10" s="17"/>
      <c r="AF10" s="17">
        <v>0.15007680896473399</v>
      </c>
      <c r="AG10" s="17">
        <v>0.29334670325759099</v>
      </c>
      <c r="AH10" s="17">
        <v>5.8059275626442503E-2</v>
      </c>
      <c r="AI10" s="17">
        <v>8.9895490089285296E-2</v>
      </c>
      <c r="AJ10" s="17">
        <v>0.12523066120844201</v>
      </c>
      <c r="AK10" s="17"/>
      <c r="AL10" s="17">
        <v>0.15381845406682601</v>
      </c>
      <c r="AM10" s="17">
        <v>5.2574061041584498E-2</v>
      </c>
      <c r="AN10" s="17">
        <v>0.42773944734032798</v>
      </c>
      <c r="AO10" s="17">
        <v>9.6417173926085606E-2</v>
      </c>
      <c r="AP10" s="17">
        <v>0.107497741746234</v>
      </c>
      <c r="AQ10" s="17"/>
      <c r="AR10" s="17">
        <v>0.17316947153128401</v>
      </c>
      <c r="AS10" s="17">
        <v>0.162305234735513</v>
      </c>
      <c r="AT10" s="17">
        <v>9.3913709617171701E-2</v>
      </c>
    </row>
    <row r="11" spans="2:46" x14ac:dyDescent="0.3">
      <c r="B11" s="18" t="s">
        <v>232</v>
      </c>
      <c r="C11" s="17">
        <v>0.56398815055608897</v>
      </c>
      <c r="D11" s="17">
        <v>0.53889199109657104</v>
      </c>
      <c r="E11" s="17">
        <v>0.58832589068455499</v>
      </c>
      <c r="F11" s="17"/>
      <c r="G11" s="17">
        <v>0.42619632988330403</v>
      </c>
      <c r="H11" s="17">
        <v>0.34391223567828</v>
      </c>
      <c r="I11" s="17">
        <v>0.51877814913337095</v>
      </c>
      <c r="J11" s="17">
        <v>0.66160515655459295</v>
      </c>
      <c r="K11" s="17">
        <v>0.68200881146867198</v>
      </c>
      <c r="L11" s="17">
        <v>0.71287005128360303</v>
      </c>
      <c r="M11" s="17"/>
      <c r="N11" s="17">
        <v>0.50095205434243095</v>
      </c>
      <c r="O11" s="17">
        <v>0.57527292423494203</v>
      </c>
      <c r="P11" s="17">
        <v>0.574660714426941</v>
      </c>
      <c r="Q11" s="17">
        <v>0.611539844888349</v>
      </c>
      <c r="R11" s="17"/>
      <c r="S11" s="17">
        <v>0.40594997272432898</v>
      </c>
      <c r="T11" s="17">
        <v>0.60557450152473802</v>
      </c>
      <c r="U11" s="17">
        <v>0.51981112778369898</v>
      </c>
      <c r="V11" s="17">
        <v>0.60079931638392903</v>
      </c>
      <c r="W11" s="17">
        <v>0.60086995503660801</v>
      </c>
      <c r="X11" s="17">
        <v>0.54263915943450902</v>
      </c>
      <c r="Y11" s="17">
        <v>0.57026929945374005</v>
      </c>
      <c r="Z11" s="17">
        <v>0.59695085649070501</v>
      </c>
      <c r="AA11" s="17">
        <v>0.58014295935472004</v>
      </c>
      <c r="AB11" s="17">
        <v>0.64294812545537505</v>
      </c>
      <c r="AC11" s="17">
        <v>0.56754086127790504</v>
      </c>
      <c r="AD11" s="17">
        <v>0.74654903863282596</v>
      </c>
      <c r="AE11" s="17"/>
      <c r="AF11" s="17">
        <v>0.61559298691681397</v>
      </c>
      <c r="AG11" s="17">
        <v>0.49503346282626698</v>
      </c>
      <c r="AH11" s="17">
        <v>0.69477384755403604</v>
      </c>
      <c r="AI11" s="17">
        <v>0.49436556416124899</v>
      </c>
      <c r="AJ11" s="17">
        <v>0.63675388830434299</v>
      </c>
      <c r="AK11" s="17"/>
      <c r="AL11" s="17">
        <v>0.63372868415457395</v>
      </c>
      <c r="AM11" s="17">
        <v>0.70881964246859597</v>
      </c>
      <c r="AN11" s="17">
        <v>0.33585685427047302</v>
      </c>
      <c r="AO11" s="17">
        <v>0.41167117269190301</v>
      </c>
      <c r="AP11" s="17">
        <v>0.64201554303875297</v>
      </c>
      <c r="AQ11" s="17"/>
      <c r="AR11" s="17">
        <v>0.60163592708587399</v>
      </c>
      <c r="AS11" s="17">
        <v>0.62725775234583703</v>
      </c>
      <c r="AT11" s="17">
        <v>0.39738330276801698</v>
      </c>
    </row>
    <row r="12" spans="2:46" x14ac:dyDescent="0.3">
      <c r="B12" s="18" t="s">
        <v>79</v>
      </c>
      <c r="C12" s="19">
        <v>0.119215206569306</v>
      </c>
      <c r="D12" s="19">
        <v>8.4185687713997107E-2</v>
      </c>
      <c r="E12" s="19">
        <v>0.153839826474549</v>
      </c>
      <c r="F12" s="19"/>
      <c r="G12" s="19">
        <v>0.202761543884247</v>
      </c>
      <c r="H12" s="19">
        <v>0.10094341204705901</v>
      </c>
      <c r="I12" s="19">
        <v>0.18146562519512799</v>
      </c>
      <c r="J12" s="19">
        <v>0.109528949672703</v>
      </c>
      <c r="K12" s="19">
        <v>7.0938341780032693E-2</v>
      </c>
      <c r="L12" s="19">
        <v>6.8002802045093305E-2</v>
      </c>
      <c r="M12" s="19"/>
      <c r="N12" s="19">
        <v>7.0048987095220006E-2</v>
      </c>
      <c r="O12" s="19">
        <v>0.142237176772785</v>
      </c>
      <c r="P12" s="19">
        <v>0.12946599473883599</v>
      </c>
      <c r="Q12" s="19">
        <v>0.14072750122293401</v>
      </c>
      <c r="R12" s="19"/>
      <c r="S12" s="19">
        <v>0.125658824155917</v>
      </c>
      <c r="T12" s="19">
        <v>0.148466158176354</v>
      </c>
      <c r="U12" s="19">
        <v>0.159908529196396</v>
      </c>
      <c r="V12" s="19">
        <v>0.13787573652007001</v>
      </c>
      <c r="W12" s="19">
        <v>7.6350257061499796E-2</v>
      </c>
      <c r="X12" s="19">
        <v>0.11144947848346699</v>
      </c>
      <c r="Y12" s="19">
        <v>9.7422182947134298E-2</v>
      </c>
      <c r="Z12" s="19">
        <v>5.25640921785578E-2</v>
      </c>
      <c r="AA12" s="19">
        <v>0.12057328977413501</v>
      </c>
      <c r="AB12" s="19">
        <v>0.10432552785603701</v>
      </c>
      <c r="AC12" s="19">
        <v>0.11809202075715899</v>
      </c>
      <c r="AD12" s="19">
        <v>0.10951913329292701</v>
      </c>
      <c r="AE12" s="19"/>
      <c r="AF12" s="19">
        <v>0.141064372572999</v>
      </c>
      <c r="AG12" s="19">
        <v>7.9193353152925305E-2</v>
      </c>
      <c r="AH12" s="19">
        <v>8.1684077831150698E-2</v>
      </c>
      <c r="AI12" s="19">
        <v>6.1468663960327401E-2</v>
      </c>
      <c r="AJ12" s="19">
        <v>8.1311790729590105E-2</v>
      </c>
      <c r="AK12" s="19"/>
      <c r="AL12" s="19">
        <v>9.4211495026763806E-2</v>
      </c>
      <c r="AM12" s="19">
        <v>7.6197329263347505E-2</v>
      </c>
      <c r="AN12" s="19">
        <v>7.9438617944106796E-2</v>
      </c>
      <c r="AO12" s="19">
        <v>6.8636182259615597E-2</v>
      </c>
      <c r="AP12" s="19">
        <v>0.16358562902493001</v>
      </c>
      <c r="AQ12" s="19"/>
      <c r="AR12" s="19">
        <v>0.14079075687599599</v>
      </c>
      <c r="AS12" s="19">
        <v>6.2526392868912803E-2</v>
      </c>
      <c r="AT12" s="19">
        <v>6.6827504339632901E-2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0.242052784981031</v>
      </c>
      <c r="D9" s="17">
        <v>0.263201737774518</v>
      </c>
      <c r="E9" s="17">
        <v>0.222077240989319</v>
      </c>
      <c r="F9" s="17"/>
      <c r="G9" s="17">
        <v>0.17736782329030901</v>
      </c>
      <c r="H9" s="17">
        <v>0.30596950243634202</v>
      </c>
      <c r="I9" s="17">
        <v>0.159168573587116</v>
      </c>
      <c r="J9" s="17">
        <v>0.172221343993229</v>
      </c>
      <c r="K9" s="17">
        <v>0.26966338447458998</v>
      </c>
      <c r="L9" s="17">
        <v>0.33894190545668401</v>
      </c>
      <c r="M9" s="17"/>
      <c r="N9" s="17">
        <v>0.28137021495294501</v>
      </c>
      <c r="O9" s="17">
        <v>0.23399558072919299</v>
      </c>
      <c r="P9" s="17">
        <v>0.24822480258774801</v>
      </c>
      <c r="Q9" s="17">
        <v>0.20168717373175901</v>
      </c>
      <c r="R9" s="17"/>
      <c r="S9" s="17">
        <v>0.28923954415394498</v>
      </c>
      <c r="T9" s="17">
        <v>0.215271250262041</v>
      </c>
      <c r="U9" s="17">
        <v>0.30382757126244803</v>
      </c>
      <c r="V9" s="17">
        <v>0.227691986275845</v>
      </c>
      <c r="W9" s="17">
        <v>0.25041718247771899</v>
      </c>
      <c r="X9" s="17">
        <v>0.20835914748161199</v>
      </c>
      <c r="Y9" s="17">
        <v>0.25914396718251498</v>
      </c>
      <c r="Z9" s="17">
        <v>0.17765350084902101</v>
      </c>
      <c r="AA9" s="17">
        <v>0.235472662397468</v>
      </c>
      <c r="AB9" s="17">
        <v>0.23791195984843699</v>
      </c>
      <c r="AC9" s="17">
        <v>0.231866717589748</v>
      </c>
      <c r="AD9" s="17">
        <v>0.19022731427797501</v>
      </c>
      <c r="AE9" s="17"/>
      <c r="AF9" s="17">
        <v>0.11941019870679399</v>
      </c>
      <c r="AG9" s="17">
        <v>0.15945244463334801</v>
      </c>
      <c r="AH9" s="17">
        <v>0.30326746123299902</v>
      </c>
      <c r="AI9" s="17">
        <v>0.52763641100954495</v>
      </c>
      <c r="AJ9" s="17">
        <v>0.23202659715479701</v>
      </c>
      <c r="AK9" s="17"/>
      <c r="AL9" s="17">
        <v>0.217000312612454</v>
      </c>
      <c r="AM9" s="17">
        <v>0.30439998008664199</v>
      </c>
      <c r="AN9" s="17">
        <v>0.150644844662256</v>
      </c>
      <c r="AO9" s="17">
        <v>0.55400587448809901</v>
      </c>
      <c r="AP9" s="17">
        <v>7.8913353372646294E-2</v>
      </c>
      <c r="AQ9" s="17"/>
      <c r="AR9" s="17">
        <v>0.110885779930496</v>
      </c>
      <c r="AS9" s="17">
        <v>0.28195555311280701</v>
      </c>
      <c r="AT9" s="17">
        <v>0.58717374900810404</v>
      </c>
    </row>
    <row r="10" spans="2:46" x14ac:dyDescent="0.3">
      <c r="B10" s="18" t="s">
        <v>231</v>
      </c>
      <c r="C10" s="17">
        <v>0.279118308199932</v>
      </c>
      <c r="D10" s="17">
        <v>0.31458121170601</v>
      </c>
      <c r="E10" s="17">
        <v>0.24524801766575</v>
      </c>
      <c r="F10" s="17"/>
      <c r="G10" s="17">
        <v>0.26610106708014097</v>
      </c>
      <c r="H10" s="17">
        <v>0.31507217010440502</v>
      </c>
      <c r="I10" s="17">
        <v>0.27498581340321099</v>
      </c>
      <c r="J10" s="17">
        <v>0.26973145644288399</v>
      </c>
      <c r="K10" s="17">
        <v>0.30036624225939701</v>
      </c>
      <c r="L10" s="17">
        <v>0.25527124052734701</v>
      </c>
      <c r="M10" s="17"/>
      <c r="N10" s="17">
        <v>0.37495747267886698</v>
      </c>
      <c r="O10" s="17">
        <v>0.27223003015096803</v>
      </c>
      <c r="P10" s="17">
        <v>0.221503076678946</v>
      </c>
      <c r="Q10" s="17">
        <v>0.23268847068409301</v>
      </c>
      <c r="R10" s="17"/>
      <c r="S10" s="17">
        <v>0.303706017580684</v>
      </c>
      <c r="T10" s="17">
        <v>0.22035005844491901</v>
      </c>
      <c r="U10" s="17">
        <v>0.2318222817059</v>
      </c>
      <c r="V10" s="17">
        <v>0.28202428896713699</v>
      </c>
      <c r="W10" s="17">
        <v>0.25753970252081798</v>
      </c>
      <c r="X10" s="17">
        <v>0.27989057530327299</v>
      </c>
      <c r="Y10" s="17">
        <v>0.296999484674556</v>
      </c>
      <c r="Z10" s="17">
        <v>0.278059654006583</v>
      </c>
      <c r="AA10" s="17">
        <v>0.293757386219269</v>
      </c>
      <c r="AB10" s="17">
        <v>0.30511221855060799</v>
      </c>
      <c r="AC10" s="17">
        <v>0.33201325730720099</v>
      </c>
      <c r="AD10" s="17">
        <v>0.31775978669674199</v>
      </c>
      <c r="AE10" s="17"/>
      <c r="AF10" s="17">
        <v>0.24442810051782499</v>
      </c>
      <c r="AG10" s="17">
        <v>0.49701096696347002</v>
      </c>
      <c r="AH10" s="17">
        <v>0.12121584208486801</v>
      </c>
      <c r="AI10" s="17">
        <v>0.13388098528790701</v>
      </c>
      <c r="AJ10" s="17">
        <v>0.31993615260087499</v>
      </c>
      <c r="AK10" s="17"/>
      <c r="AL10" s="17">
        <v>0.34584233807946801</v>
      </c>
      <c r="AM10" s="17">
        <v>0.12116745815032</v>
      </c>
      <c r="AN10" s="17">
        <v>0.60740480877885805</v>
      </c>
      <c r="AO10" s="17">
        <v>0.13381019080889101</v>
      </c>
      <c r="AP10" s="17">
        <v>0.30297926536882902</v>
      </c>
      <c r="AQ10" s="17"/>
      <c r="AR10" s="17">
        <v>0.358649011880107</v>
      </c>
      <c r="AS10" s="17">
        <v>0.26395889875643402</v>
      </c>
      <c r="AT10" s="17">
        <v>0.14166206461603001</v>
      </c>
    </row>
    <row r="11" spans="2:46" x14ac:dyDescent="0.3">
      <c r="B11" s="18" t="s">
        <v>232</v>
      </c>
      <c r="C11" s="17">
        <v>0.33144095174701999</v>
      </c>
      <c r="D11" s="17">
        <v>0.30456976084054299</v>
      </c>
      <c r="E11" s="17">
        <v>0.35575330150452</v>
      </c>
      <c r="F11" s="17"/>
      <c r="G11" s="17">
        <v>0.35065970708437999</v>
      </c>
      <c r="H11" s="17">
        <v>0.240317079309468</v>
      </c>
      <c r="I11" s="17">
        <v>0.37100532919368301</v>
      </c>
      <c r="J11" s="17">
        <v>0.41584178609912797</v>
      </c>
      <c r="K11" s="17">
        <v>0.32317275082449198</v>
      </c>
      <c r="L11" s="17">
        <v>0.29742676226095299</v>
      </c>
      <c r="M11" s="17"/>
      <c r="N11" s="17">
        <v>0.249246408575656</v>
      </c>
      <c r="O11" s="17">
        <v>0.316189318525957</v>
      </c>
      <c r="P11" s="17">
        <v>0.37412756814229797</v>
      </c>
      <c r="Q11" s="17">
        <v>0.40231186139651398</v>
      </c>
      <c r="R11" s="17"/>
      <c r="S11" s="17">
        <v>0.238062810395862</v>
      </c>
      <c r="T11" s="17">
        <v>0.40977433995884499</v>
      </c>
      <c r="U11" s="17">
        <v>0.26316273938288698</v>
      </c>
      <c r="V11" s="17">
        <v>0.30220465655915302</v>
      </c>
      <c r="W11" s="17">
        <v>0.38352633002763498</v>
      </c>
      <c r="X11" s="17">
        <v>0.35213151037193502</v>
      </c>
      <c r="Y11" s="17">
        <v>0.31689069225705502</v>
      </c>
      <c r="Z11" s="17">
        <v>0.45324054033453298</v>
      </c>
      <c r="AA11" s="17">
        <v>0.34881858969507101</v>
      </c>
      <c r="AB11" s="17">
        <v>0.34115552306140301</v>
      </c>
      <c r="AC11" s="17">
        <v>0.30700175917456102</v>
      </c>
      <c r="AD11" s="17">
        <v>0.34062763053735001</v>
      </c>
      <c r="AE11" s="17"/>
      <c r="AF11" s="17">
        <v>0.468341158317368</v>
      </c>
      <c r="AG11" s="17">
        <v>0.24696729226792</v>
      </c>
      <c r="AH11" s="17">
        <v>0.482204752845314</v>
      </c>
      <c r="AI11" s="17">
        <v>0.24052056506727901</v>
      </c>
      <c r="AJ11" s="17">
        <v>0.30734268490710098</v>
      </c>
      <c r="AK11" s="17"/>
      <c r="AL11" s="17">
        <v>0.30662682786595102</v>
      </c>
      <c r="AM11" s="17">
        <v>0.48394805973266503</v>
      </c>
      <c r="AN11" s="17">
        <v>0.15749930366991899</v>
      </c>
      <c r="AO11" s="17">
        <v>0.20938932843271499</v>
      </c>
      <c r="AP11" s="17">
        <v>0.43441288170201697</v>
      </c>
      <c r="AQ11" s="17"/>
      <c r="AR11" s="17">
        <v>0.36478765602129798</v>
      </c>
      <c r="AS11" s="17">
        <v>0.35272039022502699</v>
      </c>
      <c r="AT11" s="17">
        <v>0.18018023369614899</v>
      </c>
    </row>
    <row r="12" spans="2:46" x14ac:dyDescent="0.3">
      <c r="B12" s="18" t="s">
        <v>79</v>
      </c>
      <c r="C12" s="19">
        <v>0.14738795507201599</v>
      </c>
      <c r="D12" s="19">
        <v>0.117647289678929</v>
      </c>
      <c r="E12" s="19">
        <v>0.176921439840411</v>
      </c>
      <c r="F12" s="19"/>
      <c r="G12" s="19">
        <v>0.205871402545169</v>
      </c>
      <c r="H12" s="19">
        <v>0.13864124814978401</v>
      </c>
      <c r="I12" s="19">
        <v>0.19484028381599</v>
      </c>
      <c r="J12" s="19">
        <v>0.14220541346475901</v>
      </c>
      <c r="K12" s="19">
        <v>0.106797622441521</v>
      </c>
      <c r="L12" s="19">
        <v>0.108360091755016</v>
      </c>
      <c r="M12" s="19"/>
      <c r="N12" s="19">
        <v>9.4425903792532198E-2</v>
      </c>
      <c r="O12" s="19">
        <v>0.17758507059388201</v>
      </c>
      <c r="P12" s="19">
        <v>0.15614455259100801</v>
      </c>
      <c r="Q12" s="19">
        <v>0.16331249418763399</v>
      </c>
      <c r="R12" s="19"/>
      <c r="S12" s="19">
        <v>0.16899162786951</v>
      </c>
      <c r="T12" s="19">
        <v>0.15460435133419501</v>
      </c>
      <c r="U12" s="19">
        <v>0.201187407648765</v>
      </c>
      <c r="V12" s="19">
        <v>0.18807906819786499</v>
      </c>
      <c r="W12" s="19">
        <v>0.108516784973827</v>
      </c>
      <c r="X12" s="19">
        <v>0.15961876684317999</v>
      </c>
      <c r="Y12" s="19">
        <v>0.126965855885875</v>
      </c>
      <c r="Z12" s="19">
        <v>9.1046304809862796E-2</v>
      </c>
      <c r="AA12" s="19">
        <v>0.121951361688192</v>
      </c>
      <c r="AB12" s="19">
        <v>0.115820298539552</v>
      </c>
      <c r="AC12" s="19">
        <v>0.12911826592848999</v>
      </c>
      <c r="AD12" s="19">
        <v>0.15138526848793199</v>
      </c>
      <c r="AE12" s="19"/>
      <c r="AF12" s="19">
        <v>0.16782054245801301</v>
      </c>
      <c r="AG12" s="19">
        <v>9.6569296135263105E-2</v>
      </c>
      <c r="AH12" s="19">
        <v>9.33119438368189E-2</v>
      </c>
      <c r="AI12" s="19">
        <v>9.79620386352687E-2</v>
      </c>
      <c r="AJ12" s="19">
        <v>0.14069456533722699</v>
      </c>
      <c r="AK12" s="19"/>
      <c r="AL12" s="19">
        <v>0.13053052144212801</v>
      </c>
      <c r="AM12" s="19">
        <v>9.0484502030372796E-2</v>
      </c>
      <c r="AN12" s="19">
        <v>8.4451042888966599E-2</v>
      </c>
      <c r="AO12" s="19">
        <v>0.10279460627029401</v>
      </c>
      <c r="AP12" s="19">
        <v>0.18369449955650899</v>
      </c>
      <c r="AQ12" s="19"/>
      <c r="AR12" s="19">
        <v>0.16567755216809901</v>
      </c>
      <c r="AS12" s="19">
        <v>0.101365157905733</v>
      </c>
      <c r="AT12" s="19">
        <v>9.0983952679717595E-2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0.156678465881158</v>
      </c>
      <c r="D9" s="17">
        <v>0.19190567998740801</v>
      </c>
      <c r="E9" s="17">
        <v>0.122676568786438</v>
      </c>
      <c r="F9" s="17"/>
      <c r="G9" s="17">
        <v>0.162002239947131</v>
      </c>
      <c r="H9" s="17">
        <v>0.26465762854484898</v>
      </c>
      <c r="I9" s="17">
        <v>0.115678188785139</v>
      </c>
      <c r="J9" s="17">
        <v>0.100206811409773</v>
      </c>
      <c r="K9" s="17">
        <v>0.15856438124109801</v>
      </c>
      <c r="L9" s="17">
        <v>0.14340072610524901</v>
      </c>
      <c r="M9" s="17"/>
      <c r="N9" s="17">
        <v>0.215153030239328</v>
      </c>
      <c r="O9" s="17">
        <v>0.13553160461092201</v>
      </c>
      <c r="P9" s="17">
        <v>0.149811044482105</v>
      </c>
      <c r="Q9" s="17">
        <v>0.119957666033551</v>
      </c>
      <c r="R9" s="17"/>
      <c r="S9" s="17">
        <v>0.19838475027740199</v>
      </c>
      <c r="T9" s="17">
        <v>0.115866742453427</v>
      </c>
      <c r="U9" s="17">
        <v>0.210458952084704</v>
      </c>
      <c r="V9" s="17">
        <v>0.17613087578124101</v>
      </c>
      <c r="W9" s="17">
        <v>0.18677495717989001</v>
      </c>
      <c r="X9" s="17">
        <v>0.18401006739605699</v>
      </c>
      <c r="Y9" s="17">
        <v>0.129843327714594</v>
      </c>
      <c r="Z9" s="17">
        <v>0.13308125764444301</v>
      </c>
      <c r="AA9" s="17">
        <v>0.15339221977456999</v>
      </c>
      <c r="AB9" s="17">
        <v>0.123028114416672</v>
      </c>
      <c r="AC9" s="17">
        <v>0.10027255988508101</v>
      </c>
      <c r="AD9" s="17">
        <v>9.4059045516180398E-2</v>
      </c>
      <c r="AE9" s="17"/>
      <c r="AF9" s="17">
        <v>6.5600554389221993E-2</v>
      </c>
      <c r="AG9" s="17">
        <v>0.12718538934302701</v>
      </c>
      <c r="AH9" s="17">
        <v>0.158600469351108</v>
      </c>
      <c r="AI9" s="17">
        <v>0.36104960459044</v>
      </c>
      <c r="AJ9" s="17">
        <v>0.128493123740932</v>
      </c>
      <c r="AK9" s="17"/>
      <c r="AL9" s="17">
        <v>0.118230257226196</v>
      </c>
      <c r="AM9" s="17">
        <v>0.153205817191921</v>
      </c>
      <c r="AN9" s="17">
        <v>0.14018843820259</v>
      </c>
      <c r="AO9" s="17">
        <v>0.412370768381849</v>
      </c>
      <c r="AP9" s="17">
        <v>8.6484796969937203E-2</v>
      </c>
      <c r="AQ9" s="17"/>
      <c r="AR9" s="17">
        <v>7.7281752683446794E-2</v>
      </c>
      <c r="AS9" s="17">
        <v>0.161261176343556</v>
      </c>
      <c r="AT9" s="17">
        <v>0.40328940647904798</v>
      </c>
    </row>
    <row r="10" spans="2:46" x14ac:dyDescent="0.3">
      <c r="B10" s="18" t="s">
        <v>231</v>
      </c>
      <c r="C10" s="17">
        <v>0.153705064519193</v>
      </c>
      <c r="D10" s="17">
        <v>0.16877627666313899</v>
      </c>
      <c r="E10" s="17">
        <v>0.137451373973007</v>
      </c>
      <c r="F10" s="17"/>
      <c r="G10" s="17">
        <v>0.23377762505244201</v>
      </c>
      <c r="H10" s="17">
        <v>0.29220788745339898</v>
      </c>
      <c r="I10" s="17">
        <v>0.19383781135966499</v>
      </c>
      <c r="J10" s="17">
        <v>0.11959099655831</v>
      </c>
      <c r="K10" s="17">
        <v>7.1065805279351996E-2</v>
      </c>
      <c r="L10" s="17">
        <v>3.8326047280440499E-2</v>
      </c>
      <c r="M10" s="17"/>
      <c r="N10" s="17">
        <v>0.218379079793038</v>
      </c>
      <c r="O10" s="17">
        <v>0.12838378312187501</v>
      </c>
      <c r="P10" s="17">
        <v>0.13552076513472699</v>
      </c>
      <c r="Q10" s="17">
        <v>0.12809799631305199</v>
      </c>
      <c r="R10" s="17"/>
      <c r="S10" s="17">
        <v>0.237691733309665</v>
      </c>
      <c r="T10" s="17">
        <v>0.150910506771366</v>
      </c>
      <c r="U10" s="17">
        <v>0.118520869036581</v>
      </c>
      <c r="V10" s="17">
        <v>9.7146322613959502E-2</v>
      </c>
      <c r="W10" s="17">
        <v>0.135052475599657</v>
      </c>
      <c r="X10" s="17">
        <v>0.17706380000892499</v>
      </c>
      <c r="Y10" s="17">
        <v>0.14551635208849301</v>
      </c>
      <c r="Z10" s="17">
        <v>0.22039131545211699</v>
      </c>
      <c r="AA10" s="17">
        <v>0.13503822701325</v>
      </c>
      <c r="AB10" s="17">
        <v>0.116015465282247</v>
      </c>
      <c r="AC10" s="17">
        <v>0.19183724769762101</v>
      </c>
      <c r="AD10" s="17">
        <v>6.0881615398366E-2</v>
      </c>
      <c r="AE10" s="17"/>
      <c r="AF10" s="17">
        <v>0.147376341374584</v>
      </c>
      <c r="AG10" s="17">
        <v>0.29175356363782701</v>
      </c>
      <c r="AH10" s="17">
        <v>6.1661535206801898E-2</v>
      </c>
      <c r="AI10" s="17">
        <v>6.2825201409695303E-2</v>
      </c>
      <c r="AJ10" s="17">
        <v>0.14518057359654599</v>
      </c>
      <c r="AK10" s="17"/>
      <c r="AL10" s="17">
        <v>0.14962337094911399</v>
      </c>
      <c r="AM10" s="17">
        <v>6.4124360875465303E-2</v>
      </c>
      <c r="AN10" s="17">
        <v>0.41721889362942899</v>
      </c>
      <c r="AO10" s="17">
        <v>8.9721884761562398E-2</v>
      </c>
      <c r="AP10" s="17">
        <v>0.138642274597265</v>
      </c>
      <c r="AQ10" s="17"/>
      <c r="AR10" s="17">
        <v>0.17399838574573101</v>
      </c>
      <c r="AS10" s="17">
        <v>0.15523435616411399</v>
      </c>
      <c r="AT10" s="17">
        <v>8.7591880183315804E-2</v>
      </c>
    </row>
    <row r="11" spans="2:46" x14ac:dyDescent="0.3">
      <c r="B11" s="18" t="s">
        <v>232</v>
      </c>
      <c r="C11" s="17">
        <v>0.56841329527456397</v>
      </c>
      <c r="D11" s="17">
        <v>0.55256048704070404</v>
      </c>
      <c r="E11" s="17">
        <v>0.58460965547344601</v>
      </c>
      <c r="F11" s="17"/>
      <c r="G11" s="17">
        <v>0.40594985713232301</v>
      </c>
      <c r="H11" s="17">
        <v>0.3311958442247</v>
      </c>
      <c r="I11" s="17">
        <v>0.51876349284203205</v>
      </c>
      <c r="J11" s="17">
        <v>0.65737308907344105</v>
      </c>
      <c r="K11" s="17">
        <v>0.69848290236392396</v>
      </c>
      <c r="L11" s="17">
        <v>0.75022145412772001</v>
      </c>
      <c r="M11" s="17"/>
      <c r="N11" s="17">
        <v>0.509194315574239</v>
      </c>
      <c r="O11" s="17">
        <v>0.59970658692632195</v>
      </c>
      <c r="P11" s="17">
        <v>0.57151584672386502</v>
      </c>
      <c r="Q11" s="17">
        <v>0.59542751481561496</v>
      </c>
      <c r="R11" s="17"/>
      <c r="S11" s="17">
        <v>0.42765153122101501</v>
      </c>
      <c r="T11" s="17">
        <v>0.58382705879184704</v>
      </c>
      <c r="U11" s="17">
        <v>0.51748633450841997</v>
      </c>
      <c r="V11" s="17">
        <v>0.57134622508400501</v>
      </c>
      <c r="W11" s="17">
        <v>0.57429038218641204</v>
      </c>
      <c r="X11" s="17">
        <v>0.52004696960887598</v>
      </c>
      <c r="Y11" s="17">
        <v>0.62126494867581195</v>
      </c>
      <c r="Z11" s="17">
        <v>0.58381205572762696</v>
      </c>
      <c r="AA11" s="17">
        <v>0.592552982356088</v>
      </c>
      <c r="AB11" s="17">
        <v>0.67673338464301502</v>
      </c>
      <c r="AC11" s="17">
        <v>0.62520763232947296</v>
      </c>
      <c r="AD11" s="17">
        <v>0.74915902342329099</v>
      </c>
      <c r="AE11" s="17"/>
      <c r="AF11" s="17">
        <v>0.63449729563131596</v>
      </c>
      <c r="AG11" s="17">
        <v>0.50092580145753396</v>
      </c>
      <c r="AH11" s="17">
        <v>0.69333324549365605</v>
      </c>
      <c r="AI11" s="17">
        <v>0.51198545812372998</v>
      </c>
      <c r="AJ11" s="17">
        <v>0.63819586858083999</v>
      </c>
      <c r="AK11" s="17"/>
      <c r="AL11" s="17">
        <v>0.62852571134412305</v>
      </c>
      <c r="AM11" s="17">
        <v>0.70353687061734504</v>
      </c>
      <c r="AN11" s="17">
        <v>0.36931901865200201</v>
      </c>
      <c r="AO11" s="17">
        <v>0.42738443078787502</v>
      </c>
      <c r="AP11" s="17">
        <v>0.63269607766978997</v>
      </c>
      <c r="AQ11" s="17"/>
      <c r="AR11" s="17">
        <v>0.59937701853356995</v>
      </c>
      <c r="AS11" s="17">
        <v>0.61821944387207595</v>
      </c>
      <c r="AT11" s="17">
        <v>0.44596422732076302</v>
      </c>
    </row>
    <row r="12" spans="2:46" x14ac:dyDescent="0.3">
      <c r="B12" s="18" t="s">
        <v>79</v>
      </c>
      <c r="C12" s="19">
        <v>0.121203174325085</v>
      </c>
      <c r="D12" s="19">
        <v>8.6757556308749206E-2</v>
      </c>
      <c r="E12" s="19">
        <v>0.15526240176710901</v>
      </c>
      <c r="F12" s="19"/>
      <c r="G12" s="19">
        <v>0.198270277868105</v>
      </c>
      <c r="H12" s="19">
        <v>0.111938639777052</v>
      </c>
      <c r="I12" s="19">
        <v>0.17172050701316399</v>
      </c>
      <c r="J12" s="19">
        <v>0.122829102958475</v>
      </c>
      <c r="K12" s="19">
        <v>7.1886911115626201E-2</v>
      </c>
      <c r="L12" s="19">
        <v>6.8051772486590903E-2</v>
      </c>
      <c r="M12" s="19"/>
      <c r="N12" s="19">
        <v>5.7273574393394998E-2</v>
      </c>
      <c r="O12" s="19">
        <v>0.136378025340882</v>
      </c>
      <c r="P12" s="19">
        <v>0.14315234365930199</v>
      </c>
      <c r="Q12" s="19">
        <v>0.15651682283778201</v>
      </c>
      <c r="R12" s="19"/>
      <c r="S12" s="19">
        <v>0.13627198519191799</v>
      </c>
      <c r="T12" s="19">
        <v>0.149395691983361</v>
      </c>
      <c r="U12" s="19">
        <v>0.15353384437029599</v>
      </c>
      <c r="V12" s="19">
        <v>0.15537657652079401</v>
      </c>
      <c r="W12" s="19">
        <v>0.10388218503404099</v>
      </c>
      <c r="X12" s="19">
        <v>0.118879162986142</v>
      </c>
      <c r="Y12" s="19">
        <v>0.103375371521102</v>
      </c>
      <c r="Z12" s="19">
        <v>6.2715371175814202E-2</v>
      </c>
      <c r="AA12" s="19">
        <v>0.119016570856092</v>
      </c>
      <c r="AB12" s="19">
        <v>8.4223035658066298E-2</v>
      </c>
      <c r="AC12" s="19">
        <v>8.2682560087824306E-2</v>
      </c>
      <c r="AD12" s="19">
        <v>9.5900315662162006E-2</v>
      </c>
      <c r="AE12" s="19"/>
      <c r="AF12" s="19">
        <v>0.15252580860487899</v>
      </c>
      <c r="AG12" s="19">
        <v>8.0135245561612597E-2</v>
      </c>
      <c r="AH12" s="19">
        <v>8.6404749948434195E-2</v>
      </c>
      <c r="AI12" s="19">
        <v>6.4139735876135195E-2</v>
      </c>
      <c r="AJ12" s="19">
        <v>8.8130434081682196E-2</v>
      </c>
      <c r="AK12" s="19"/>
      <c r="AL12" s="19">
        <v>0.10362066048056599</v>
      </c>
      <c r="AM12" s="19">
        <v>7.9132951315268804E-2</v>
      </c>
      <c r="AN12" s="19">
        <v>7.3273649515978603E-2</v>
      </c>
      <c r="AO12" s="19">
        <v>7.0522916068712804E-2</v>
      </c>
      <c r="AP12" s="19">
        <v>0.14217685076300801</v>
      </c>
      <c r="AQ12" s="19"/>
      <c r="AR12" s="19">
        <v>0.14934284303725201</v>
      </c>
      <c r="AS12" s="19">
        <v>6.5285023620253693E-2</v>
      </c>
      <c r="AT12" s="19">
        <v>6.3154486016873401E-2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0.19422756999482699</v>
      </c>
      <c r="D9" s="17">
        <v>0.20917024346501201</v>
      </c>
      <c r="E9" s="17">
        <v>0.179187532667131</v>
      </c>
      <c r="F9" s="17"/>
      <c r="G9" s="17">
        <v>0.158726837845833</v>
      </c>
      <c r="H9" s="17">
        <v>0.276041680497421</v>
      </c>
      <c r="I9" s="17">
        <v>0.12996579814677101</v>
      </c>
      <c r="J9" s="17">
        <v>0.13691316199877501</v>
      </c>
      <c r="K9" s="17">
        <v>0.19611117459531599</v>
      </c>
      <c r="L9" s="17">
        <v>0.24906492587149401</v>
      </c>
      <c r="M9" s="17"/>
      <c r="N9" s="17">
        <v>0.25779425030627801</v>
      </c>
      <c r="O9" s="17">
        <v>0.185638858380966</v>
      </c>
      <c r="P9" s="17">
        <v>0.192420515303173</v>
      </c>
      <c r="Q9" s="17">
        <v>0.13498892593411799</v>
      </c>
      <c r="R9" s="17"/>
      <c r="S9" s="17">
        <v>0.258593462912795</v>
      </c>
      <c r="T9" s="17">
        <v>0.157217519585339</v>
      </c>
      <c r="U9" s="17">
        <v>0.248136109770035</v>
      </c>
      <c r="V9" s="17">
        <v>0.23207472912774399</v>
      </c>
      <c r="W9" s="17">
        <v>0.20564520666246899</v>
      </c>
      <c r="X9" s="17">
        <v>0.13741111547689</v>
      </c>
      <c r="Y9" s="17">
        <v>0.18486423870695301</v>
      </c>
      <c r="Z9" s="17">
        <v>0.112626212587204</v>
      </c>
      <c r="AA9" s="17">
        <v>0.18237269632005901</v>
      </c>
      <c r="AB9" s="17">
        <v>0.210353250263978</v>
      </c>
      <c r="AC9" s="17">
        <v>0.15199954605320701</v>
      </c>
      <c r="AD9" s="17">
        <v>0.13850278012189801</v>
      </c>
      <c r="AE9" s="17"/>
      <c r="AF9" s="17">
        <v>8.31608087553318E-2</v>
      </c>
      <c r="AG9" s="17">
        <v>0.16235574525959301</v>
      </c>
      <c r="AH9" s="17">
        <v>0.18245139127621901</v>
      </c>
      <c r="AI9" s="17">
        <v>0.442394345468273</v>
      </c>
      <c r="AJ9" s="17">
        <v>0.17093101893568899</v>
      </c>
      <c r="AK9" s="17"/>
      <c r="AL9" s="17">
        <v>0.18116131931358001</v>
      </c>
      <c r="AM9" s="17">
        <v>0.187419746844327</v>
      </c>
      <c r="AN9" s="17">
        <v>0.177140987960553</v>
      </c>
      <c r="AO9" s="17">
        <v>0.493318459335435</v>
      </c>
      <c r="AP9" s="17">
        <v>9.6544472930444006E-2</v>
      </c>
      <c r="AQ9" s="17"/>
      <c r="AR9" s="17">
        <v>8.6345219282038602E-2</v>
      </c>
      <c r="AS9" s="17">
        <v>0.203376653344613</v>
      </c>
      <c r="AT9" s="17">
        <v>0.52330605731943203</v>
      </c>
    </row>
    <row r="10" spans="2:46" x14ac:dyDescent="0.3">
      <c r="B10" s="18" t="s">
        <v>231</v>
      </c>
      <c r="C10" s="17">
        <v>0.182934700153778</v>
      </c>
      <c r="D10" s="17">
        <v>0.21799141312631401</v>
      </c>
      <c r="E10" s="17">
        <v>0.149177287504277</v>
      </c>
      <c r="F10" s="17"/>
      <c r="G10" s="17">
        <v>0.26132183501886902</v>
      </c>
      <c r="H10" s="17">
        <v>0.280241790159246</v>
      </c>
      <c r="I10" s="17">
        <v>0.21488785716896699</v>
      </c>
      <c r="J10" s="17">
        <v>0.14046458003693599</v>
      </c>
      <c r="K10" s="17">
        <v>0.13951882141687999</v>
      </c>
      <c r="L10" s="17">
        <v>8.9266865052724895E-2</v>
      </c>
      <c r="M10" s="17"/>
      <c r="N10" s="17">
        <v>0.236668241986114</v>
      </c>
      <c r="O10" s="17">
        <v>0.17872707136858201</v>
      </c>
      <c r="P10" s="17">
        <v>0.16034775302628901</v>
      </c>
      <c r="Q10" s="17">
        <v>0.14690745524054299</v>
      </c>
      <c r="R10" s="17"/>
      <c r="S10" s="17">
        <v>0.26997265585598901</v>
      </c>
      <c r="T10" s="17">
        <v>0.16042895891787401</v>
      </c>
      <c r="U10" s="17">
        <v>0.16550859111133501</v>
      </c>
      <c r="V10" s="17">
        <v>0.149407512056702</v>
      </c>
      <c r="W10" s="17">
        <v>0.13609628444014299</v>
      </c>
      <c r="X10" s="17">
        <v>0.21229571137053899</v>
      </c>
      <c r="Y10" s="17">
        <v>0.16965654311091499</v>
      </c>
      <c r="Z10" s="17">
        <v>0.242363572903916</v>
      </c>
      <c r="AA10" s="17">
        <v>0.18086790185934501</v>
      </c>
      <c r="AB10" s="17">
        <v>0.12766463741471601</v>
      </c>
      <c r="AC10" s="17">
        <v>0.23644254015004501</v>
      </c>
      <c r="AD10" s="17">
        <v>8.1839592137193107E-2</v>
      </c>
      <c r="AE10" s="17"/>
      <c r="AF10" s="17">
        <v>0.210009970714021</v>
      </c>
      <c r="AG10" s="17">
        <v>0.32437873222656499</v>
      </c>
      <c r="AH10" s="17">
        <v>8.4231398907805302E-2</v>
      </c>
      <c r="AI10" s="17">
        <v>8.6703482038182497E-2</v>
      </c>
      <c r="AJ10" s="17">
        <v>0.20415357848211901</v>
      </c>
      <c r="AK10" s="17"/>
      <c r="AL10" s="17">
        <v>0.21589234084711201</v>
      </c>
      <c r="AM10" s="17">
        <v>7.4685450720648194E-2</v>
      </c>
      <c r="AN10" s="17">
        <v>0.44801672675326198</v>
      </c>
      <c r="AO10" s="17">
        <v>0.11921749697520199</v>
      </c>
      <c r="AP10" s="17">
        <v>0.18306585040191101</v>
      </c>
      <c r="AQ10" s="17"/>
      <c r="AR10" s="17">
        <v>0.21413266335711101</v>
      </c>
      <c r="AS10" s="17">
        <v>0.17720054809882099</v>
      </c>
      <c r="AT10" s="17">
        <v>0.113421108847772</v>
      </c>
    </row>
    <row r="11" spans="2:46" x14ac:dyDescent="0.3">
      <c r="B11" s="18" t="s">
        <v>232</v>
      </c>
      <c r="C11" s="17">
        <v>0.48277435548778602</v>
      </c>
      <c r="D11" s="17">
        <v>0.47923668042195899</v>
      </c>
      <c r="E11" s="17">
        <v>0.48570055643230198</v>
      </c>
      <c r="F11" s="17"/>
      <c r="G11" s="17">
        <v>0.35969172149077</v>
      </c>
      <c r="H11" s="17">
        <v>0.328090151547622</v>
      </c>
      <c r="I11" s="17">
        <v>0.456504088601285</v>
      </c>
      <c r="J11" s="17">
        <v>0.57083297628588303</v>
      </c>
      <c r="K11" s="17">
        <v>0.56266137851629905</v>
      </c>
      <c r="L11" s="17">
        <v>0.586654948434009</v>
      </c>
      <c r="M11" s="17"/>
      <c r="N11" s="17">
        <v>0.431095081927867</v>
      </c>
      <c r="O11" s="17">
        <v>0.49507956122586599</v>
      </c>
      <c r="P11" s="17">
        <v>0.48891090783608998</v>
      </c>
      <c r="Q11" s="17">
        <v>0.52219582801741704</v>
      </c>
      <c r="R11" s="17"/>
      <c r="S11" s="17">
        <v>0.34070512315024398</v>
      </c>
      <c r="T11" s="17">
        <v>0.494373934228092</v>
      </c>
      <c r="U11" s="17">
        <v>0.406762067094185</v>
      </c>
      <c r="V11" s="17">
        <v>0.45704153146232701</v>
      </c>
      <c r="W11" s="17">
        <v>0.52424566953551199</v>
      </c>
      <c r="X11" s="17">
        <v>0.51375629547577595</v>
      </c>
      <c r="Y11" s="17">
        <v>0.49306177307108401</v>
      </c>
      <c r="Z11" s="17">
        <v>0.60542922546252897</v>
      </c>
      <c r="AA11" s="17">
        <v>0.52280437649398803</v>
      </c>
      <c r="AB11" s="17">
        <v>0.54792240261090097</v>
      </c>
      <c r="AC11" s="17">
        <v>0.48992829336514199</v>
      </c>
      <c r="AD11" s="17">
        <v>0.64349690515253499</v>
      </c>
      <c r="AE11" s="17"/>
      <c r="AF11" s="17">
        <v>0.54103877069532103</v>
      </c>
      <c r="AG11" s="17">
        <v>0.42150162650301098</v>
      </c>
      <c r="AH11" s="17">
        <v>0.62099873599840405</v>
      </c>
      <c r="AI11" s="17">
        <v>0.39212291373999802</v>
      </c>
      <c r="AJ11" s="17">
        <v>0.49442809895640399</v>
      </c>
      <c r="AK11" s="17"/>
      <c r="AL11" s="17">
        <v>0.464542853274098</v>
      </c>
      <c r="AM11" s="17">
        <v>0.64153725733214095</v>
      </c>
      <c r="AN11" s="17">
        <v>0.292810556755009</v>
      </c>
      <c r="AO11" s="17">
        <v>0.29095094680412997</v>
      </c>
      <c r="AP11" s="17">
        <v>0.56581789779167102</v>
      </c>
      <c r="AQ11" s="17"/>
      <c r="AR11" s="17">
        <v>0.53058520090591299</v>
      </c>
      <c r="AS11" s="17">
        <v>0.53403678030514101</v>
      </c>
      <c r="AT11" s="17">
        <v>0.29138365378654801</v>
      </c>
    </row>
    <row r="12" spans="2:46" x14ac:dyDescent="0.3">
      <c r="B12" s="18" t="s">
        <v>79</v>
      </c>
      <c r="C12" s="19">
        <v>0.14006337436360899</v>
      </c>
      <c r="D12" s="19">
        <v>9.3601662986715198E-2</v>
      </c>
      <c r="E12" s="19">
        <v>0.18593462339628999</v>
      </c>
      <c r="F12" s="19"/>
      <c r="G12" s="19">
        <v>0.22025960564452901</v>
      </c>
      <c r="H12" s="19">
        <v>0.115626377795711</v>
      </c>
      <c r="I12" s="19">
        <v>0.198642256082978</v>
      </c>
      <c r="J12" s="19">
        <v>0.151789281678405</v>
      </c>
      <c r="K12" s="19">
        <v>0.101708625471506</v>
      </c>
      <c r="L12" s="19">
        <v>7.5013260641772203E-2</v>
      </c>
      <c r="M12" s="19"/>
      <c r="N12" s="19">
        <v>7.4442425779740806E-2</v>
      </c>
      <c r="O12" s="19">
        <v>0.14055450902458599</v>
      </c>
      <c r="P12" s="19">
        <v>0.15832082383444701</v>
      </c>
      <c r="Q12" s="19">
        <v>0.19590779080792201</v>
      </c>
      <c r="R12" s="19"/>
      <c r="S12" s="19">
        <v>0.13072875808097201</v>
      </c>
      <c r="T12" s="19">
        <v>0.18797958726869499</v>
      </c>
      <c r="U12" s="19">
        <v>0.17959323202444399</v>
      </c>
      <c r="V12" s="19">
        <v>0.161476227353227</v>
      </c>
      <c r="W12" s="19">
        <v>0.134012839361877</v>
      </c>
      <c r="X12" s="19">
        <v>0.13653687767679501</v>
      </c>
      <c r="Y12" s="19">
        <v>0.15241744511104799</v>
      </c>
      <c r="Z12" s="19">
        <v>3.9580989046350698E-2</v>
      </c>
      <c r="AA12" s="19">
        <v>0.11395502532660801</v>
      </c>
      <c r="AB12" s="19">
        <v>0.11405970971040399</v>
      </c>
      <c r="AC12" s="19">
        <v>0.12162962043160599</v>
      </c>
      <c r="AD12" s="19">
        <v>0.136160722588373</v>
      </c>
      <c r="AE12" s="19"/>
      <c r="AF12" s="19">
        <v>0.16579044983532601</v>
      </c>
      <c r="AG12" s="19">
        <v>9.1763896010830806E-2</v>
      </c>
      <c r="AH12" s="19">
        <v>0.112318473817572</v>
      </c>
      <c r="AI12" s="19">
        <v>7.8779258753546494E-2</v>
      </c>
      <c r="AJ12" s="19">
        <v>0.130487303625788</v>
      </c>
      <c r="AK12" s="19"/>
      <c r="AL12" s="19">
        <v>0.13840348656521001</v>
      </c>
      <c r="AM12" s="19">
        <v>9.6357545102884606E-2</v>
      </c>
      <c r="AN12" s="19">
        <v>8.2031728531176198E-2</v>
      </c>
      <c r="AO12" s="19">
        <v>9.6513096885232103E-2</v>
      </c>
      <c r="AP12" s="19">
        <v>0.15457177887597501</v>
      </c>
      <c r="AQ12" s="19"/>
      <c r="AR12" s="19">
        <v>0.168936916454937</v>
      </c>
      <c r="AS12" s="19">
        <v>8.5386018251424403E-2</v>
      </c>
      <c r="AT12" s="19">
        <v>7.1889180046249307E-2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0.18827516176011799</v>
      </c>
      <c r="D9" s="17">
        <v>0.22229699545507001</v>
      </c>
      <c r="E9" s="17">
        <v>0.15554604581876999</v>
      </c>
      <c r="F9" s="17"/>
      <c r="G9" s="17">
        <v>0.143473037177618</v>
      </c>
      <c r="H9" s="17">
        <v>0.23264890378193001</v>
      </c>
      <c r="I9" s="17">
        <v>0.14537424476366301</v>
      </c>
      <c r="J9" s="17">
        <v>0.11053982640372199</v>
      </c>
      <c r="K9" s="17">
        <v>0.241015446130663</v>
      </c>
      <c r="L9" s="17">
        <v>0.24474620749175299</v>
      </c>
      <c r="M9" s="17"/>
      <c r="N9" s="17">
        <v>0.22340423597402101</v>
      </c>
      <c r="O9" s="17">
        <v>0.178929114248286</v>
      </c>
      <c r="P9" s="17">
        <v>0.198507213591782</v>
      </c>
      <c r="Q9" s="17">
        <v>0.15170529448214401</v>
      </c>
      <c r="R9" s="17"/>
      <c r="S9" s="17">
        <v>0.21958261656119099</v>
      </c>
      <c r="T9" s="17">
        <v>0.15359510024282699</v>
      </c>
      <c r="U9" s="17">
        <v>0.24016802899942399</v>
      </c>
      <c r="V9" s="17">
        <v>0.229144025643851</v>
      </c>
      <c r="W9" s="17">
        <v>0.20720325309690699</v>
      </c>
      <c r="X9" s="17">
        <v>0.18727523993386</v>
      </c>
      <c r="Y9" s="17">
        <v>0.16678664452735401</v>
      </c>
      <c r="Z9" s="17">
        <v>0.14256135559170399</v>
      </c>
      <c r="AA9" s="17">
        <v>0.18406150915168601</v>
      </c>
      <c r="AB9" s="17">
        <v>0.159853718599829</v>
      </c>
      <c r="AC9" s="17">
        <v>0.19279352656562901</v>
      </c>
      <c r="AD9" s="17">
        <v>0.100247792228692</v>
      </c>
      <c r="AE9" s="17"/>
      <c r="AF9" s="17">
        <v>7.4995376717610598E-2</v>
      </c>
      <c r="AG9" s="17">
        <v>0.122823270317585</v>
      </c>
      <c r="AH9" s="17">
        <v>0.232694946319595</v>
      </c>
      <c r="AI9" s="17">
        <v>0.459761273541822</v>
      </c>
      <c r="AJ9" s="17">
        <v>0.16496651700263501</v>
      </c>
      <c r="AK9" s="17"/>
      <c r="AL9" s="17">
        <v>9.4959512217307002E-2</v>
      </c>
      <c r="AM9" s="17">
        <v>0.231398509900794</v>
      </c>
      <c r="AN9" s="17">
        <v>0.114567657735345</v>
      </c>
      <c r="AO9" s="17">
        <v>0.54667197154442804</v>
      </c>
      <c r="AP9" s="17">
        <v>6.2408261385847999E-2</v>
      </c>
      <c r="AQ9" s="17"/>
      <c r="AR9" s="17">
        <v>6.93679772245515E-2</v>
      </c>
      <c r="AS9" s="17">
        <v>0.19969283289796499</v>
      </c>
      <c r="AT9" s="17">
        <v>0.53838669857381904</v>
      </c>
    </row>
    <row r="10" spans="2:46" x14ac:dyDescent="0.3">
      <c r="B10" s="18" t="s">
        <v>231</v>
      </c>
      <c r="C10" s="17">
        <v>0.19122158822961</v>
      </c>
      <c r="D10" s="17">
        <v>0.22972617242166099</v>
      </c>
      <c r="E10" s="17">
        <v>0.15411538313878301</v>
      </c>
      <c r="F10" s="17"/>
      <c r="G10" s="17">
        <v>0.24840021891451999</v>
      </c>
      <c r="H10" s="17">
        <v>0.31813813866079099</v>
      </c>
      <c r="I10" s="17">
        <v>0.20851755776910499</v>
      </c>
      <c r="J10" s="17">
        <v>0.14134511653128401</v>
      </c>
      <c r="K10" s="17">
        <v>0.115471151881666</v>
      </c>
      <c r="L10" s="17">
        <v>0.12731083357298101</v>
      </c>
      <c r="M10" s="17"/>
      <c r="N10" s="17">
        <v>0.296743039059706</v>
      </c>
      <c r="O10" s="17">
        <v>0.18002009203834601</v>
      </c>
      <c r="P10" s="17">
        <v>0.134021919962861</v>
      </c>
      <c r="Q10" s="17">
        <v>0.139779134807447</v>
      </c>
      <c r="R10" s="17"/>
      <c r="S10" s="17">
        <v>0.285928966779398</v>
      </c>
      <c r="T10" s="17">
        <v>0.16926803687542999</v>
      </c>
      <c r="U10" s="17">
        <v>0.14723740110404199</v>
      </c>
      <c r="V10" s="17">
        <v>0.188723075585356</v>
      </c>
      <c r="W10" s="17">
        <v>0.13379384745043499</v>
      </c>
      <c r="X10" s="17">
        <v>0.23375473702997901</v>
      </c>
      <c r="Y10" s="17">
        <v>0.16246610199038</v>
      </c>
      <c r="Z10" s="17">
        <v>0.24670068202251799</v>
      </c>
      <c r="AA10" s="17">
        <v>0.19359905718331499</v>
      </c>
      <c r="AB10" s="17">
        <v>0.15887386154733801</v>
      </c>
      <c r="AC10" s="17">
        <v>0.18670309199931601</v>
      </c>
      <c r="AD10" s="17">
        <v>7.3448693076110905E-2</v>
      </c>
      <c r="AE10" s="17"/>
      <c r="AF10" s="17">
        <v>0.142328439508249</v>
      </c>
      <c r="AG10" s="17">
        <v>0.38100079012247201</v>
      </c>
      <c r="AH10" s="17">
        <v>5.8492078944078797E-2</v>
      </c>
      <c r="AI10" s="17">
        <v>8.0182832616037703E-2</v>
      </c>
      <c r="AJ10" s="17">
        <v>0.22468522731367799</v>
      </c>
      <c r="AK10" s="17"/>
      <c r="AL10" s="17">
        <v>0.24317847606644299</v>
      </c>
      <c r="AM10" s="17">
        <v>6.0389613270831401E-2</v>
      </c>
      <c r="AN10" s="17">
        <v>0.53731618577055196</v>
      </c>
      <c r="AO10" s="17">
        <v>8.7341474565611907E-2</v>
      </c>
      <c r="AP10" s="17">
        <v>0.171058731660478</v>
      </c>
      <c r="AQ10" s="17"/>
      <c r="AR10" s="17">
        <v>0.234429799775771</v>
      </c>
      <c r="AS10" s="17">
        <v>0.187060422484081</v>
      </c>
      <c r="AT10" s="17">
        <v>0.10115492893356499</v>
      </c>
    </row>
    <row r="11" spans="2:46" x14ac:dyDescent="0.3">
      <c r="B11" s="18" t="s">
        <v>232</v>
      </c>
      <c r="C11" s="17">
        <v>0.493615198623506</v>
      </c>
      <c r="D11" s="17">
        <v>0.45960688779005299</v>
      </c>
      <c r="E11" s="17">
        <v>0.52539005915405601</v>
      </c>
      <c r="F11" s="17"/>
      <c r="G11" s="17">
        <v>0.41655235890574299</v>
      </c>
      <c r="H11" s="17">
        <v>0.33581935213608799</v>
      </c>
      <c r="I11" s="17">
        <v>0.493493369866566</v>
      </c>
      <c r="J11" s="17">
        <v>0.622542575841593</v>
      </c>
      <c r="K11" s="17">
        <v>0.56573132223036504</v>
      </c>
      <c r="L11" s="17">
        <v>0.520060541053456</v>
      </c>
      <c r="M11" s="17"/>
      <c r="N11" s="17">
        <v>0.41351936646070597</v>
      </c>
      <c r="O11" s="17">
        <v>0.49586194144616802</v>
      </c>
      <c r="P11" s="17">
        <v>0.52807931327656799</v>
      </c>
      <c r="Q11" s="17">
        <v>0.55111837895905402</v>
      </c>
      <c r="R11" s="17"/>
      <c r="S11" s="17">
        <v>0.361309292214613</v>
      </c>
      <c r="T11" s="17">
        <v>0.52528201437078603</v>
      </c>
      <c r="U11" s="17">
        <v>0.43586724998788801</v>
      </c>
      <c r="V11" s="17">
        <v>0.42095581034555402</v>
      </c>
      <c r="W11" s="17">
        <v>0.54764230782708401</v>
      </c>
      <c r="X11" s="17">
        <v>0.46367530808906299</v>
      </c>
      <c r="Y11" s="17">
        <v>0.54885564148506405</v>
      </c>
      <c r="Z11" s="17">
        <v>0.55831751322820899</v>
      </c>
      <c r="AA11" s="17">
        <v>0.51310443978223097</v>
      </c>
      <c r="AB11" s="17">
        <v>0.58914611065710698</v>
      </c>
      <c r="AC11" s="17">
        <v>0.50330066018643105</v>
      </c>
      <c r="AD11" s="17">
        <v>0.704411664694374</v>
      </c>
      <c r="AE11" s="17"/>
      <c r="AF11" s="17">
        <v>0.65954358254315504</v>
      </c>
      <c r="AG11" s="17">
        <v>0.42034883279407298</v>
      </c>
      <c r="AH11" s="17">
        <v>0.61750714984272304</v>
      </c>
      <c r="AI11" s="17">
        <v>0.37460407134727097</v>
      </c>
      <c r="AJ11" s="17">
        <v>0.47424942811050202</v>
      </c>
      <c r="AK11" s="17"/>
      <c r="AL11" s="17">
        <v>0.52233774751336004</v>
      </c>
      <c r="AM11" s="17">
        <v>0.63078724807449804</v>
      </c>
      <c r="AN11" s="17">
        <v>0.28858104454002198</v>
      </c>
      <c r="AO11" s="17">
        <v>0.276063543487717</v>
      </c>
      <c r="AP11" s="17">
        <v>0.63350572133518501</v>
      </c>
      <c r="AQ11" s="17"/>
      <c r="AR11" s="17">
        <v>0.54853097826249997</v>
      </c>
      <c r="AS11" s="17">
        <v>0.54808790845612598</v>
      </c>
      <c r="AT11" s="17">
        <v>0.275225015851982</v>
      </c>
    </row>
    <row r="12" spans="2:46" x14ac:dyDescent="0.3">
      <c r="B12" s="18" t="s">
        <v>79</v>
      </c>
      <c r="C12" s="19">
        <v>0.12688805138676501</v>
      </c>
      <c r="D12" s="19">
        <v>8.8369944333215905E-2</v>
      </c>
      <c r="E12" s="19">
        <v>0.16494851188839099</v>
      </c>
      <c r="F12" s="19"/>
      <c r="G12" s="19">
        <v>0.19157438500212001</v>
      </c>
      <c r="H12" s="19">
        <v>0.11339360542119201</v>
      </c>
      <c r="I12" s="19">
        <v>0.152614827600666</v>
      </c>
      <c r="J12" s="19">
        <v>0.125572481223402</v>
      </c>
      <c r="K12" s="19">
        <v>7.7782079757306194E-2</v>
      </c>
      <c r="L12" s="19">
        <v>0.107882417881809</v>
      </c>
      <c r="M12" s="19"/>
      <c r="N12" s="19">
        <v>6.6333358505567694E-2</v>
      </c>
      <c r="O12" s="19">
        <v>0.14518885226719999</v>
      </c>
      <c r="P12" s="19">
        <v>0.13939155316878901</v>
      </c>
      <c r="Q12" s="19">
        <v>0.157397191751355</v>
      </c>
      <c r="R12" s="19"/>
      <c r="S12" s="19">
        <v>0.13317912444479801</v>
      </c>
      <c r="T12" s="19">
        <v>0.15185484851095599</v>
      </c>
      <c r="U12" s="19">
        <v>0.17672731990864601</v>
      </c>
      <c r="V12" s="19">
        <v>0.16117708842523801</v>
      </c>
      <c r="W12" s="19">
        <v>0.111360591625574</v>
      </c>
      <c r="X12" s="19">
        <v>0.115294714947098</v>
      </c>
      <c r="Y12" s="19">
        <v>0.121891611997202</v>
      </c>
      <c r="Z12" s="19">
        <v>5.2420449157569098E-2</v>
      </c>
      <c r="AA12" s="19">
        <v>0.109234993882767</v>
      </c>
      <c r="AB12" s="19">
        <v>9.2126309195726494E-2</v>
      </c>
      <c r="AC12" s="19">
        <v>0.11720272124862401</v>
      </c>
      <c r="AD12" s="19">
        <v>0.12189185000082201</v>
      </c>
      <c r="AE12" s="19"/>
      <c r="AF12" s="19">
        <v>0.123132601230986</v>
      </c>
      <c r="AG12" s="19">
        <v>7.5827106765870594E-2</v>
      </c>
      <c r="AH12" s="19">
        <v>9.1305824893603796E-2</v>
      </c>
      <c r="AI12" s="19">
        <v>8.5451822494869101E-2</v>
      </c>
      <c r="AJ12" s="19">
        <v>0.13609882757318401</v>
      </c>
      <c r="AK12" s="19"/>
      <c r="AL12" s="19">
        <v>0.13952426420288899</v>
      </c>
      <c r="AM12" s="19">
        <v>7.7424628753875596E-2</v>
      </c>
      <c r="AN12" s="19">
        <v>5.9535111954081198E-2</v>
      </c>
      <c r="AO12" s="19">
        <v>8.9923010402243E-2</v>
      </c>
      <c r="AP12" s="19">
        <v>0.13302728561848901</v>
      </c>
      <c r="AQ12" s="19"/>
      <c r="AR12" s="19">
        <v>0.14767124473717699</v>
      </c>
      <c r="AS12" s="19">
        <v>6.5158836161827494E-2</v>
      </c>
      <c r="AT12" s="19">
        <v>8.5233356640633501E-2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0.11582373017236899</v>
      </c>
      <c r="D9" s="17">
        <v>0.135555676525694</v>
      </c>
      <c r="E9" s="17">
        <v>9.6861139981673297E-2</v>
      </c>
      <c r="F9" s="17"/>
      <c r="G9" s="17">
        <v>0.14917545381439301</v>
      </c>
      <c r="H9" s="17">
        <v>0.239454415707132</v>
      </c>
      <c r="I9" s="17">
        <v>0.108031126808473</v>
      </c>
      <c r="J9" s="17">
        <v>5.0429216165777301E-2</v>
      </c>
      <c r="K9" s="17">
        <v>8.6719459064375906E-2</v>
      </c>
      <c r="L9" s="17">
        <v>7.2165137647630495E-2</v>
      </c>
      <c r="M9" s="17"/>
      <c r="N9" s="17">
        <v>0.167674095270546</v>
      </c>
      <c r="O9" s="17">
        <v>9.6241980000825095E-2</v>
      </c>
      <c r="P9" s="17">
        <v>0.119165592300566</v>
      </c>
      <c r="Q9" s="17">
        <v>7.8716609661928394E-2</v>
      </c>
      <c r="R9" s="17"/>
      <c r="S9" s="17">
        <v>0.18697421628327501</v>
      </c>
      <c r="T9" s="17">
        <v>9.4973070574280199E-2</v>
      </c>
      <c r="U9" s="17">
        <v>0.13671046341813001</v>
      </c>
      <c r="V9" s="17">
        <v>0.113574980929806</v>
      </c>
      <c r="W9" s="17">
        <v>0.15235214287871099</v>
      </c>
      <c r="X9" s="17">
        <v>9.2583509386320997E-2</v>
      </c>
      <c r="Y9" s="17">
        <v>0.11414482367087</v>
      </c>
      <c r="Z9" s="17">
        <v>8.4763918951092199E-2</v>
      </c>
      <c r="AA9" s="17">
        <v>0.10256168264882801</v>
      </c>
      <c r="AB9" s="17">
        <v>0.10616267321596499</v>
      </c>
      <c r="AC9" s="17">
        <v>4.8650661979180103E-2</v>
      </c>
      <c r="AD9" s="17">
        <v>4.4153299689736497E-2</v>
      </c>
      <c r="AE9" s="17"/>
      <c r="AF9" s="17">
        <v>7.7588998262430806E-2</v>
      </c>
      <c r="AG9" s="17">
        <v>9.81071307093562E-2</v>
      </c>
      <c r="AH9" s="17">
        <v>0.107390112364806</v>
      </c>
      <c r="AI9" s="17">
        <v>0.25241955275023598</v>
      </c>
      <c r="AJ9" s="17">
        <v>9.6539948398171704E-2</v>
      </c>
      <c r="AK9" s="17"/>
      <c r="AL9" s="17">
        <v>9.3957963072300699E-2</v>
      </c>
      <c r="AM9" s="17">
        <v>0.105597546500707</v>
      </c>
      <c r="AN9" s="17">
        <v>0.122969063269496</v>
      </c>
      <c r="AO9" s="17">
        <v>0.30705686946000998</v>
      </c>
      <c r="AP9" s="17">
        <v>5.4378857380636803E-2</v>
      </c>
      <c r="AQ9" s="17"/>
      <c r="AR9" s="17">
        <v>6.6120910816915096E-2</v>
      </c>
      <c r="AS9" s="17">
        <v>0.101660353307167</v>
      </c>
      <c r="AT9" s="17">
        <v>0.298569706253625</v>
      </c>
    </row>
    <row r="10" spans="2:46" x14ac:dyDescent="0.3">
      <c r="B10" s="18" t="s">
        <v>231</v>
      </c>
      <c r="C10" s="17">
        <v>0.32350191113878901</v>
      </c>
      <c r="D10" s="17">
        <v>0.37409757116435</v>
      </c>
      <c r="E10" s="17">
        <v>0.27199924598411201</v>
      </c>
      <c r="F10" s="17"/>
      <c r="G10" s="17">
        <v>0.333981428148452</v>
      </c>
      <c r="H10" s="17">
        <v>0.39827682678880799</v>
      </c>
      <c r="I10" s="17">
        <v>0.32084162939926503</v>
      </c>
      <c r="J10" s="17">
        <v>0.29768056576450702</v>
      </c>
      <c r="K10" s="17">
        <v>0.33675124257139499</v>
      </c>
      <c r="L10" s="17">
        <v>0.26997689322458501</v>
      </c>
      <c r="M10" s="17"/>
      <c r="N10" s="17">
        <v>0.43521558986127401</v>
      </c>
      <c r="O10" s="17">
        <v>0.32120905550450501</v>
      </c>
      <c r="P10" s="17">
        <v>0.25774075958001302</v>
      </c>
      <c r="Q10" s="17">
        <v>0.26077448951881599</v>
      </c>
      <c r="R10" s="17"/>
      <c r="S10" s="17">
        <v>0.40525193376616597</v>
      </c>
      <c r="T10" s="17">
        <v>0.26249213853409797</v>
      </c>
      <c r="U10" s="17">
        <v>0.27494134769450501</v>
      </c>
      <c r="V10" s="17">
        <v>0.30701338459791599</v>
      </c>
      <c r="W10" s="17">
        <v>0.25921739150006701</v>
      </c>
      <c r="X10" s="17">
        <v>0.29700410122638199</v>
      </c>
      <c r="Y10" s="17">
        <v>0.35105166597491499</v>
      </c>
      <c r="Z10" s="17">
        <v>0.292301067820045</v>
      </c>
      <c r="AA10" s="17">
        <v>0.349475114336816</v>
      </c>
      <c r="AB10" s="17">
        <v>0.35246529105938601</v>
      </c>
      <c r="AC10" s="17">
        <v>0.36325410022930499</v>
      </c>
      <c r="AD10" s="17">
        <v>0.33345950847461903</v>
      </c>
      <c r="AE10" s="17"/>
      <c r="AF10" s="17">
        <v>0.31300215326543002</v>
      </c>
      <c r="AG10" s="17">
        <v>0.54144618852952897</v>
      </c>
      <c r="AH10" s="17">
        <v>0.15852676147449399</v>
      </c>
      <c r="AI10" s="17">
        <v>0.18516687466786999</v>
      </c>
      <c r="AJ10" s="17">
        <v>0.34752042534454203</v>
      </c>
      <c r="AK10" s="17"/>
      <c r="AL10" s="17">
        <v>0.41355671892905199</v>
      </c>
      <c r="AM10" s="17">
        <v>0.13634953685809001</v>
      </c>
      <c r="AN10" s="17">
        <v>0.66590096178906</v>
      </c>
      <c r="AO10" s="17">
        <v>0.22079746874688999</v>
      </c>
      <c r="AP10" s="17">
        <v>0.373991530822749</v>
      </c>
      <c r="AQ10" s="17"/>
      <c r="AR10" s="17">
        <v>0.38272155808053299</v>
      </c>
      <c r="AS10" s="17">
        <v>0.30462544626539301</v>
      </c>
      <c r="AT10" s="17">
        <v>0.21788606120013199</v>
      </c>
    </row>
    <row r="11" spans="2:46" x14ac:dyDescent="0.3">
      <c r="B11" s="18" t="s">
        <v>232</v>
      </c>
      <c r="C11" s="17">
        <v>0.42950725710601101</v>
      </c>
      <c r="D11" s="17">
        <v>0.40503753378958501</v>
      </c>
      <c r="E11" s="17">
        <v>0.45471834992287702</v>
      </c>
      <c r="F11" s="17"/>
      <c r="G11" s="17">
        <v>0.30764402896203802</v>
      </c>
      <c r="H11" s="17">
        <v>0.25646673630544697</v>
      </c>
      <c r="I11" s="17">
        <v>0.39498305471417</v>
      </c>
      <c r="J11" s="17">
        <v>0.50711234135296801</v>
      </c>
      <c r="K11" s="17">
        <v>0.495612258545574</v>
      </c>
      <c r="L11" s="17">
        <v>0.57199160933423898</v>
      </c>
      <c r="M11" s="17"/>
      <c r="N11" s="17">
        <v>0.33940367468584798</v>
      </c>
      <c r="O11" s="17">
        <v>0.427737195352274</v>
      </c>
      <c r="P11" s="17">
        <v>0.47520834982743498</v>
      </c>
      <c r="Q11" s="17">
        <v>0.48960692707141301</v>
      </c>
      <c r="R11" s="17"/>
      <c r="S11" s="17">
        <v>0.2869166869532</v>
      </c>
      <c r="T11" s="17">
        <v>0.49261245161949702</v>
      </c>
      <c r="U11" s="17">
        <v>0.40101907909380802</v>
      </c>
      <c r="V11" s="17">
        <v>0.40340751582310702</v>
      </c>
      <c r="W11" s="17">
        <v>0.49573158925024402</v>
      </c>
      <c r="X11" s="17">
        <v>0.45949786846249502</v>
      </c>
      <c r="Y11" s="17">
        <v>0.42491993006221601</v>
      </c>
      <c r="Z11" s="17">
        <v>0.567781438850125</v>
      </c>
      <c r="AA11" s="17">
        <v>0.41129058359438297</v>
      </c>
      <c r="AB11" s="17">
        <v>0.44214017278555601</v>
      </c>
      <c r="AC11" s="17">
        <v>0.46734825259881702</v>
      </c>
      <c r="AD11" s="17">
        <v>0.52743580944879398</v>
      </c>
      <c r="AE11" s="17"/>
      <c r="AF11" s="17">
        <v>0.43377616683392001</v>
      </c>
      <c r="AG11" s="17">
        <v>0.27789130719227401</v>
      </c>
      <c r="AH11" s="17">
        <v>0.64504995191736303</v>
      </c>
      <c r="AI11" s="17">
        <v>0.48265462988560198</v>
      </c>
      <c r="AJ11" s="17">
        <v>0.46173404929810102</v>
      </c>
      <c r="AK11" s="17"/>
      <c r="AL11" s="17">
        <v>0.37399819329502099</v>
      </c>
      <c r="AM11" s="17">
        <v>0.67830426250591302</v>
      </c>
      <c r="AN11" s="17">
        <v>0.15348171447249101</v>
      </c>
      <c r="AO11" s="17">
        <v>0.387646791494555</v>
      </c>
      <c r="AP11" s="17">
        <v>0.39721253930794198</v>
      </c>
      <c r="AQ11" s="17"/>
      <c r="AR11" s="17">
        <v>0.40095027462772298</v>
      </c>
      <c r="AS11" s="17">
        <v>0.51144922396176595</v>
      </c>
      <c r="AT11" s="17">
        <v>0.39917593057805201</v>
      </c>
    </row>
    <row r="12" spans="2:46" x14ac:dyDescent="0.3">
      <c r="B12" s="18" t="s">
        <v>79</v>
      </c>
      <c r="C12" s="19">
        <v>0.13116710158283101</v>
      </c>
      <c r="D12" s="19">
        <v>8.5309218520371002E-2</v>
      </c>
      <c r="E12" s="19">
        <v>0.17642126411133799</v>
      </c>
      <c r="F12" s="19"/>
      <c r="G12" s="19">
        <v>0.209199089075117</v>
      </c>
      <c r="H12" s="19">
        <v>0.105802021198612</v>
      </c>
      <c r="I12" s="19">
        <v>0.17614418907809101</v>
      </c>
      <c r="J12" s="19">
        <v>0.14477787671674799</v>
      </c>
      <c r="K12" s="19">
        <v>8.0917039818656E-2</v>
      </c>
      <c r="L12" s="19">
        <v>8.5866359793545496E-2</v>
      </c>
      <c r="M12" s="19"/>
      <c r="N12" s="19">
        <v>5.7706640182331903E-2</v>
      </c>
      <c r="O12" s="19">
        <v>0.154811769142395</v>
      </c>
      <c r="P12" s="19">
        <v>0.14788529829198499</v>
      </c>
      <c r="Q12" s="19">
        <v>0.170901973747842</v>
      </c>
      <c r="R12" s="19"/>
      <c r="S12" s="19">
        <v>0.12085716299735901</v>
      </c>
      <c r="T12" s="19">
        <v>0.149922339272125</v>
      </c>
      <c r="U12" s="19">
        <v>0.18732910979355799</v>
      </c>
      <c r="V12" s="19">
        <v>0.17600411864917101</v>
      </c>
      <c r="W12" s="19">
        <v>9.2698876370977498E-2</v>
      </c>
      <c r="X12" s="19">
        <v>0.15091452092480201</v>
      </c>
      <c r="Y12" s="19">
        <v>0.109883580291999</v>
      </c>
      <c r="Z12" s="19">
        <v>5.5153574378738003E-2</v>
      </c>
      <c r="AA12" s="19">
        <v>0.136672619419973</v>
      </c>
      <c r="AB12" s="19">
        <v>9.9231862939093002E-2</v>
      </c>
      <c r="AC12" s="19">
        <v>0.120746985192698</v>
      </c>
      <c r="AD12" s="19">
        <v>9.4951382386850899E-2</v>
      </c>
      <c r="AE12" s="19"/>
      <c r="AF12" s="19">
        <v>0.17563268163821899</v>
      </c>
      <c r="AG12" s="19">
        <v>8.2555373568841295E-2</v>
      </c>
      <c r="AH12" s="19">
        <v>8.9033174243335997E-2</v>
      </c>
      <c r="AI12" s="19">
        <v>7.9758942696292204E-2</v>
      </c>
      <c r="AJ12" s="19">
        <v>9.4205576959186299E-2</v>
      </c>
      <c r="AK12" s="19"/>
      <c r="AL12" s="19">
        <v>0.118487124703626</v>
      </c>
      <c r="AM12" s="19">
        <v>7.9748654135289906E-2</v>
      </c>
      <c r="AN12" s="19">
        <v>5.7648260468952203E-2</v>
      </c>
      <c r="AO12" s="19">
        <v>8.4498870298544193E-2</v>
      </c>
      <c r="AP12" s="19">
        <v>0.174417072488672</v>
      </c>
      <c r="AQ12" s="19"/>
      <c r="AR12" s="19">
        <v>0.15020725647482899</v>
      </c>
      <c r="AS12" s="19">
        <v>8.2264976465673795E-2</v>
      </c>
      <c r="AT12" s="19">
        <v>8.4368301968192005E-2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0.15624129878344201</v>
      </c>
      <c r="D9" s="17">
        <v>0.175000360561686</v>
      </c>
      <c r="E9" s="17">
        <v>0.13835011564723401</v>
      </c>
      <c r="F9" s="17"/>
      <c r="G9" s="17">
        <v>0.120135989703369</v>
      </c>
      <c r="H9" s="17">
        <v>0.21400819488921699</v>
      </c>
      <c r="I9" s="17">
        <v>0.133090967574093</v>
      </c>
      <c r="J9" s="17">
        <v>0.100589530602675</v>
      </c>
      <c r="K9" s="17">
        <v>0.17003525132974401</v>
      </c>
      <c r="L9" s="17">
        <v>0.188158401582143</v>
      </c>
      <c r="M9" s="17"/>
      <c r="N9" s="17">
        <v>0.21451930379117701</v>
      </c>
      <c r="O9" s="17">
        <v>0.14766499059592</v>
      </c>
      <c r="P9" s="17">
        <v>0.14443726107487501</v>
      </c>
      <c r="Q9" s="17">
        <v>0.112900727445613</v>
      </c>
      <c r="R9" s="17"/>
      <c r="S9" s="17">
        <v>0.21716904708127099</v>
      </c>
      <c r="T9" s="17">
        <v>0.124264157523877</v>
      </c>
      <c r="U9" s="17">
        <v>0.19911502647495499</v>
      </c>
      <c r="V9" s="17">
        <v>0.15728636428413401</v>
      </c>
      <c r="W9" s="17">
        <v>0.186895470013941</v>
      </c>
      <c r="X9" s="17">
        <v>0.101807311131334</v>
      </c>
      <c r="Y9" s="17">
        <v>0.149912942997764</v>
      </c>
      <c r="Z9" s="17">
        <v>0.129411551453119</v>
      </c>
      <c r="AA9" s="17">
        <v>0.13364586863173999</v>
      </c>
      <c r="AB9" s="17">
        <v>0.14839553530784699</v>
      </c>
      <c r="AC9" s="17">
        <v>0.17926823498320099</v>
      </c>
      <c r="AD9" s="17">
        <v>0.103872287034355</v>
      </c>
      <c r="AE9" s="17"/>
      <c r="AF9" s="17">
        <v>7.4267781669812197E-2</v>
      </c>
      <c r="AG9" s="17">
        <v>0.134246495100736</v>
      </c>
      <c r="AH9" s="17">
        <v>0.17685481231690001</v>
      </c>
      <c r="AI9" s="17">
        <v>0.33705039859657898</v>
      </c>
      <c r="AJ9" s="17">
        <v>0.12840489946571501</v>
      </c>
      <c r="AK9" s="17"/>
      <c r="AL9" s="17">
        <v>0.116089208497672</v>
      </c>
      <c r="AM9" s="17">
        <v>0.172080746290693</v>
      </c>
      <c r="AN9" s="17">
        <v>0.139420885160908</v>
      </c>
      <c r="AO9" s="17">
        <v>0.38581698557286298</v>
      </c>
      <c r="AP9" s="17">
        <v>9.7909543578584293E-2</v>
      </c>
      <c r="AQ9" s="17"/>
      <c r="AR9" s="17">
        <v>7.1371594504503796E-2</v>
      </c>
      <c r="AS9" s="17">
        <v>0.16277171971159199</v>
      </c>
      <c r="AT9" s="17">
        <v>0.40613010008490902</v>
      </c>
    </row>
    <row r="10" spans="2:46" x14ac:dyDescent="0.3">
      <c r="B10" s="18" t="s">
        <v>231</v>
      </c>
      <c r="C10" s="17">
        <v>0.208180959773272</v>
      </c>
      <c r="D10" s="17">
        <v>0.23503553049641601</v>
      </c>
      <c r="E10" s="17">
        <v>0.181634008872776</v>
      </c>
      <c r="F10" s="17"/>
      <c r="G10" s="17">
        <v>0.21367063757708199</v>
      </c>
      <c r="H10" s="17">
        <v>0.30658625136517997</v>
      </c>
      <c r="I10" s="17">
        <v>0.22170821539257299</v>
      </c>
      <c r="J10" s="17">
        <v>0.21334568654209901</v>
      </c>
      <c r="K10" s="17">
        <v>0.16453078488999301</v>
      </c>
      <c r="L10" s="17">
        <v>0.138631135346997</v>
      </c>
      <c r="M10" s="17"/>
      <c r="N10" s="17">
        <v>0.31093010189880599</v>
      </c>
      <c r="O10" s="17">
        <v>0.18093960148492499</v>
      </c>
      <c r="P10" s="17">
        <v>0.17201519465506601</v>
      </c>
      <c r="Q10" s="17">
        <v>0.153582997996764</v>
      </c>
      <c r="R10" s="17"/>
      <c r="S10" s="17">
        <v>0.26740158115380303</v>
      </c>
      <c r="T10" s="17">
        <v>0.185828457725389</v>
      </c>
      <c r="U10" s="17">
        <v>0.177013180385486</v>
      </c>
      <c r="V10" s="17">
        <v>0.21783423203181801</v>
      </c>
      <c r="W10" s="17">
        <v>0.12669855190228699</v>
      </c>
      <c r="X10" s="17">
        <v>0.269075436674583</v>
      </c>
      <c r="Y10" s="17">
        <v>0.17186362842549699</v>
      </c>
      <c r="Z10" s="17">
        <v>0.23172956078460999</v>
      </c>
      <c r="AA10" s="17">
        <v>0.22262784673616401</v>
      </c>
      <c r="AB10" s="17">
        <v>0.18331389053254199</v>
      </c>
      <c r="AC10" s="17">
        <v>0.21641508086866201</v>
      </c>
      <c r="AD10" s="17">
        <v>0.16336573144150501</v>
      </c>
      <c r="AE10" s="17"/>
      <c r="AF10" s="17">
        <v>0.196771840530128</v>
      </c>
      <c r="AG10" s="17">
        <v>0.35205904694066997</v>
      </c>
      <c r="AH10" s="17">
        <v>9.4133801184414903E-2</v>
      </c>
      <c r="AI10" s="17">
        <v>0.128412061171263</v>
      </c>
      <c r="AJ10" s="17">
        <v>0.25875075066691799</v>
      </c>
      <c r="AK10" s="17"/>
      <c r="AL10" s="17">
        <v>0.32198228367863502</v>
      </c>
      <c r="AM10" s="17">
        <v>7.99872654264729E-2</v>
      </c>
      <c r="AN10" s="17">
        <v>0.464915192588023</v>
      </c>
      <c r="AO10" s="17">
        <v>0.13842826028449901</v>
      </c>
      <c r="AP10" s="17">
        <v>0.23737296683509199</v>
      </c>
      <c r="AQ10" s="17"/>
      <c r="AR10" s="17">
        <v>0.25270041292051498</v>
      </c>
      <c r="AS10" s="17">
        <v>0.1956305732118</v>
      </c>
      <c r="AT10" s="17">
        <v>0.12978629957030899</v>
      </c>
    </row>
    <row r="11" spans="2:46" x14ac:dyDescent="0.3">
      <c r="B11" s="18" t="s">
        <v>232</v>
      </c>
      <c r="C11" s="17">
        <v>0.45273855659073198</v>
      </c>
      <c r="D11" s="17">
        <v>0.44885455660539902</v>
      </c>
      <c r="E11" s="17">
        <v>0.45580864464353499</v>
      </c>
      <c r="F11" s="17"/>
      <c r="G11" s="17">
        <v>0.41609958255805601</v>
      </c>
      <c r="H11" s="17">
        <v>0.33622557440855499</v>
      </c>
      <c r="I11" s="17">
        <v>0.42143866649717898</v>
      </c>
      <c r="J11" s="17">
        <v>0.51103180108394397</v>
      </c>
      <c r="K11" s="17">
        <v>0.51186845923211599</v>
      </c>
      <c r="L11" s="17">
        <v>0.51025863717265596</v>
      </c>
      <c r="M11" s="17"/>
      <c r="N11" s="17">
        <v>0.37852872993590803</v>
      </c>
      <c r="O11" s="17">
        <v>0.46754436451797898</v>
      </c>
      <c r="P11" s="17">
        <v>0.46480475847618602</v>
      </c>
      <c r="Q11" s="17">
        <v>0.51038460588388401</v>
      </c>
      <c r="R11" s="17"/>
      <c r="S11" s="17">
        <v>0.32723507078146402</v>
      </c>
      <c r="T11" s="17">
        <v>0.48237757047861302</v>
      </c>
      <c r="U11" s="17">
        <v>0.36500733561800702</v>
      </c>
      <c r="V11" s="17">
        <v>0.41831853926035001</v>
      </c>
      <c r="W11" s="17">
        <v>0.53061718438314398</v>
      </c>
      <c r="X11" s="17">
        <v>0.45983976005193999</v>
      </c>
      <c r="Y11" s="17">
        <v>0.51263762423048398</v>
      </c>
      <c r="Z11" s="17">
        <v>0.55106454262559201</v>
      </c>
      <c r="AA11" s="17">
        <v>0.46456207047611098</v>
      </c>
      <c r="AB11" s="17">
        <v>0.51262815417902996</v>
      </c>
      <c r="AC11" s="17">
        <v>0.445963175584285</v>
      </c>
      <c r="AD11" s="17">
        <v>0.54381188833544702</v>
      </c>
      <c r="AE11" s="17"/>
      <c r="AF11" s="17">
        <v>0.54171101940887401</v>
      </c>
      <c r="AG11" s="17">
        <v>0.37023821881799901</v>
      </c>
      <c r="AH11" s="17">
        <v>0.590137504649621</v>
      </c>
      <c r="AI11" s="17">
        <v>0.39688644969345099</v>
      </c>
      <c r="AJ11" s="17">
        <v>0.44236367235343699</v>
      </c>
      <c r="AK11" s="17"/>
      <c r="AL11" s="17">
        <v>0.41105000836141398</v>
      </c>
      <c r="AM11" s="17">
        <v>0.61163910181661996</v>
      </c>
      <c r="AN11" s="17">
        <v>0.272046397171957</v>
      </c>
      <c r="AO11" s="17">
        <v>0.322898680256127</v>
      </c>
      <c r="AP11" s="17">
        <v>0.4598433946296</v>
      </c>
      <c r="AQ11" s="17"/>
      <c r="AR11" s="17">
        <v>0.477224689197848</v>
      </c>
      <c r="AS11" s="17">
        <v>0.49980173450487603</v>
      </c>
      <c r="AT11" s="17">
        <v>0.31719485003069298</v>
      </c>
    </row>
    <row r="12" spans="2:46" x14ac:dyDescent="0.3">
      <c r="B12" s="18" t="s">
        <v>79</v>
      </c>
      <c r="C12" s="19">
        <v>0.18283918485255399</v>
      </c>
      <c r="D12" s="19">
        <v>0.14110955233649899</v>
      </c>
      <c r="E12" s="19">
        <v>0.224207230836455</v>
      </c>
      <c r="F12" s="19"/>
      <c r="G12" s="19">
        <v>0.25009379016149302</v>
      </c>
      <c r="H12" s="19">
        <v>0.14317997933704699</v>
      </c>
      <c r="I12" s="19">
        <v>0.223762150536155</v>
      </c>
      <c r="J12" s="19">
        <v>0.17503298177128199</v>
      </c>
      <c r="K12" s="19">
        <v>0.15356550454814699</v>
      </c>
      <c r="L12" s="19">
        <v>0.16295182589820401</v>
      </c>
      <c r="M12" s="19"/>
      <c r="N12" s="19">
        <v>9.6021864374109506E-2</v>
      </c>
      <c r="O12" s="19">
        <v>0.20385104340117599</v>
      </c>
      <c r="P12" s="19">
        <v>0.21874278579387299</v>
      </c>
      <c r="Q12" s="19">
        <v>0.22313166867373899</v>
      </c>
      <c r="R12" s="19"/>
      <c r="S12" s="19">
        <v>0.18819430098346299</v>
      </c>
      <c r="T12" s="19">
        <v>0.207529814272122</v>
      </c>
      <c r="U12" s="19">
        <v>0.25886445752155102</v>
      </c>
      <c r="V12" s="19">
        <v>0.206560864423699</v>
      </c>
      <c r="W12" s="19">
        <v>0.15578879370062801</v>
      </c>
      <c r="X12" s="19">
        <v>0.16927749214214199</v>
      </c>
      <c r="Y12" s="19">
        <v>0.165585804346256</v>
      </c>
      <c r="Z12" s="19">
        <v>8.7794345136679303E-2</v>
      </c>
      <c r="AA12" s="19">
        <v>0.17916421415598499</v>
      </c>
      <c r="AB12" s="19">
        <v>0.15566241998058</v>
      </c>
      <c r="AC12" s="19">
        <v>0.158353508563852</v>
      </c>
      <c r="AD12" s="19">
        <v>0.18895009318869299</v>
      </c>
      <c r="AE12" s="19"/>
      <c r="AF12" s="19">
        <v>0.187249358391186</v>
      </c>
      <c r="AG12" s="19">
        <v>0.14345623914059499</v>
      </c>
      <c r="AH12" s="19">
        <v>0.13887388184906399</v>
      </c>
      <c r="AI12" s="19">
        <v>0.137651090538707</v>
      </c>
      <c r="AJ12" s="19">
        <v>0.17048067751393101</v>
      </c>
      <c r="AK12" s="19"/>
      <c r="AL12" s="19">
        <v>0.15087849946227899</v>
      </c>
      <c r="AM12" s="19">
        <v>0.13629288646621299</v>
      </c>
      <c r="AN12" s="19">
        <v>0.123617525079111</v>
      </c>
      <c r="AO12" s="19">
        <v>0.15285607388651101</v>
      </c>
      <c r="AP12" s="19">
        <v>0.20487409495672401</v>
      </c>
      <c r="AQ12" s="19"/>
      <c r="AR12" s="19">
        <v>0.19870330337713299</v>
      </c>
      <c r="AS12" s="19">
        <v>0.14179597257173199</v>
      </c>
      <c r="AT12" s="19">
        <v>0.14688875031408899</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0.19580933785308099</v>
      </c>
      <c r="D9" s="17">
        <v>0.209402701510707</v>
      </c>
      <c r="E9" s="17">
        <v>0.18013100903419299</v>
      </c>
      <c r="F9" s="17"/>
      <c r="G9" s="17">
        <v>0.20622342028606</v>
      </c>
      <c r="H9" s="17">
        <v>0.31782436249516899</v>
      </c>
      <c r="I9" s="17">
        <v>0.12735566716677699</v>
      </c>
      <c r="J9" s="17">
        <v>0.12059616570260399</v>
      </c>
      <c r="K9" s="17">
        <v>0.20731528443743699</v>
      </c>
      <c r="L9" s="17">
        <v>0.198878542744482</v>
      </c>
      <c r="M9" s="17"/>
      <c r="N9" s="17">
        <v>0.25199713431605703</v>
      </c>
      <c r="O9" s="17">
        <v>0.19613454048492501</v>
      </c>
      <c r="P9" s="17">
        <v>0.19489630076485601</v>
      </c>
      <c r="Q9" s="17">
        <v>0.13450506766497999</v>
      </c>
      <c r="R9" s="17"/>
      <c r="S9" s="17">
        <v>0.24276720634197901</v>
      </c>
      <c r="T9" s="17">
        <v>0.19296252645819201</v>
      </c>
      <c r="U9" s="17">
        <v>0.22487039663483399</v>
      </c>
      <c r="V9" s="17">
        <v>0.16358864182181401</v>
      </c>
      <c r="W9" s="17">
        <v>0.22486068602121401</v>
      </c>
      <c r="X9" s="17">
        <v>0.20230237829080899</v>
      </c>
      <c r="Y9" s="17">
        <v>0.199325084449026</v>
      </c>
      <c r="Z9" s="17">
        <v>0.16718549232403501</v>
      </c>
      <c r="AA9" s="17">
        <v>0.18383164059420001</v>
      </c>
      <c r="AB9" s="17">
        <v>0.16314116665386699</v>
      </c>
      <c r="AC9" s="17">
        <v>0.12552558732695199</v>
      </c>
      <c r="AD9" s="17">
        <v>0.208595638309653</v>
      </c>
      <c r="AE9" s="17"/>
      <c r="AF9" s="17">
        <v>0.16237606464099699</v>
      </c>
      <c r="AG9" s="17">
        <v>0.16150553746687199</v>
      </c>
      <c r="AH9" s="17">
        <v>0.205823696256141</v>
      </c>
      <c r="AI9" s="17">
        <v>0.38199848635629002</v>
      </c>
      <c r="AJ9" s="17">
        <v>0.20508391677443</v>
      </c>
      <c r="AK9" s="17"/>
      <c r="AL9" s="17">
        <v>0.195090212410787</v>
      </c>
      <c r="AM9" s="17">
        <v>0.19717265623724201</v>
      </c>
      <c r="AN9" s="17">
        <v>0.19993405994699401</v>
      </c>
      <c r="AO9" s="17">
        <v>0.399942118773436</v>
      </c>
      <c r="AP9" s="17">
        <v>0.15086321757290699</v>
      </c>
      <c r="AQ9" s="17"/>
      <c r="AR9" s="17">
        <v>0.12769273806482401</v>
      </c>
      <c r="AS9" s="17">
        <v>0.19894155213321599</v>
      </c>
      <c r="AT9" s="17">
        <v>0.40937160436294701</v>
      </c>
    </row>
    <row r="10" spans="2:46" x14ac:dyDescent="0.3">
      <c r="B10" s="18" t="s">
        <v>231</v>
      </c>
      <c r="C10" s="17">
        <v>0.20687534986289599</v>
      </c>
      <c r="D10" s="17">
        <v>0.250151159688142</v>
      </c>
      <c r="E10" s="17">
        <v>0.16514740969719399</v>
      </c>
      <c r="F10" s="17"/>
      <c r="G10" s="17">
        <v>0.19832855285131801</v>
      </c>
      <c r="H10" s="17">
        <v>0.285401244569288</v>
      </c>
      <c r="I10" s="17">
        <v>0.222194368735321</v>
      </c>
      <c r="J10" s="17">
        <v>0.16059856532540601</v>
      </c>
      <c r="K10" s="17">
        <v>0.179458931827539</v>
      </c>
      <c r="L10" s="17">
        <v>0.19227858356770899</v>
      </c>
      <c r="M10" s="17"/>
      <c r="N10" s="17">
        <v>0.27092858285978</v>
      </c>
      <c r="O10" s="17">
        <v>0.200811897332906</v>
      </c>
      <c r="P10" s="17">
        <v>0.16721270217310699</v>
      </c>
      <c r="Q10" s="17">
        <v>0.18145451210828401</v>
      </c>
      <c r="R10" s="17"/>
      <c r="S10" s="17">
        <v>0.30147098666316902</v>
      </c>
      <c r="T10" s="17">
        <v>0.133280292252342</v>
      </c>
      <c r="U10" s="17">
        <v>0.193418452160735</v>
      </c>
      <c r="V10" s="17">
        <v>0.22198157415167599</v>
      </c>
      <c r="W10" s="17">
        <v>0.179186012139744</v>
      </c>
      <c r="X10" s="17">
        <v>0.20774749054717001</v>
      </c>
      <c r="Y10" s="17">
        <v>0.19291090530059399</v>
      </c>
      <c r="Z10" s="17">
        <v>0.252291812981701</v>
      </c>
      <c r="AA10" s="17">
        <v>0.175455196737591</v>
      </c>
      <c r="AB10" s="17">
        <v>0.20106907614897701</v>
      </c>
      <c r="AC10" s="17">
        <v>0.244568478503775</v>
      </c>
      <c r="AD10" s="17">
        <v>0.18210895913856201</v>
      </c>
      <c r="AE10" s="17"/>
      <c r="AF10" s="17">
        <v>0.165890973360618</v>
      </c>
      <c r="AG10" s="17">
        <v>0.36442662098152401</v>
      </c>
      <c r="AH10" s="17">
        <v>7.0332909276134503E-2</v>
      </c>
      <c r="AI10" s="17">
        <v>0.13971163340718901</v>
      </c>
      <c r="AJ10" s="17">
        <v>0.23836674911098801</v>
      </c>
      <c r="AK10" s="17"/>
      <c r="AL10" s="17">
        <v>0.23326614495235301</v>
      </c>
      <c r="AM10" s="17">
        <v>7.7975325645337906E-2</v>
      </c>
      <c r="AN10" s="17">
        <v>0.46762090703229697</v>
      </c>
      <c r="AO10" s="17">
        <v>0.19415907388182499</v>
      </c>
      <c r="AP10" s="17">
        <v>0.18632193482968601</v>
      </c>
      <c r="AQ10" s="17"/>
      <c r="AR10" s="17">
        <v>0.22876198387206201</v>
      </c>
      <c r="AS10" s="17">
        <v>0.19065828495760501</v>
      </c>
      <c r="AT10" s="17">
        <v>0.219809389889561</v>
      </c>
    </row>
    <row r="11" spans="2:46" x14ac:dyDescent="0.3">
      <c r="B11" s="18" t="s">
        <v>232</v>
      </c>
      <c r="C11" s="17">
        <v>0.442945446627865</v>
      </c>
      <c r="D11" s="17">
        <v>0.42326114401411602</v>
      </c>
      <c r="E11" s="17">
        <v>0.46351436223005599</v>
      </c>
      <c r="F11" s="17"/>
      <c r="G11" s="17">
        <v>0.36088883691040702</v>
      </c>
      <c r="H11" s="17">
        <v>0.27879460417565599</v>
      </c>
      <c r="I11" s="17">
        <v>0.44229725360350702</v>
      </c>
      <c r="J11" s="17">
        <v>0.57072574065206605</v>
      </c>
      <c r="K11" s="17">
        <v>0.48658606837354201</v>
      </c>
      <c r="L11" s="17">
        <v>0.498387313056044</v>
      </c>
      <c r="M11" s="17"/>
      <c r="N11" s="17">
        <v>0.38311355304820999</v>
      </c>
      <c r="O11" s="17">
        <v>0.45109377556602298</v>
      </c>
      <c r="P11" s="17">
        <v>0.457657179251095</v>
      </c>
      <c r="Q11" s="17">
        <v>0.48505004123601297</v>
      </c>
      <c r="R11" s="17"/>
      <c r="S11" s="17">
        <v>0.30725989203141502</v>
      </c>
      <c r="T11" s="17">
        <v>0.50447514823080097</v>
      </c>
      <c r="U11" s="17">
        <v>0.37997575843308701</v>
      </c>
      <c r="V11" s="17">
        <v>0.413483798303246</v>
      </c>
      <c r="W11" s="17">
        <v>0.46423748131555798</v>
      </c>
      <c r="X11" s="17">
        <v>0.465877668698221</v>
      </c>
      <c r="Y11" s="17">
        <v>0.44140954165299501</v>
      </c>
      <c r="Z11" s="17">
        <v>0.49413580634564203</v>
      </c>
      <c r="AA11" s="17">
        <v>0.50427917900815999</v>
      </c>
      <c r="AB11" s="17">
        <v>0.47175273523505301</v>
      </c>
      <c r="AC11" s="17">
        <v>0.50345847437681002</v>
      </c>
      <c r="AD11" s="17">
        <v>0.47279114769122099</v>
      </c>
      <c r="AE11" s="17"/>
      <c r="AF11" s="17">
        <v>0.51277301119438501</v>
      </c>
      <c r="AG11" s="17">
        <v>0.360980603844612</v>
      </c>
      <c r="AH11" s="17">
        <v>0.58268694004236599</v>
      </c>
      <c r="AI11" s="17">
        <v>0.38744308888947898</v>
      </c>
      <c r="AJ11" s="17">
        <v>0.44319022534325803</v>
      </c>
      <c r="AK11" s="17"/>
      <c r="AL11" s="17">
        <v>0.44124797663587001</v>
      </c>
      <c r="AM11" s="17">
        <v>0.60514862960032501</v>
      </c>
      <c r="AN11" s="17">
        <v>0.24923328634257999</v>
      </c>
      <c r="AO11" s="17">
        <v>0.31301267861739501</v>
      </c>
      <c r="AP11" s="17">
        <v>0.49431022352574899</v>
      </c>
      <c r="AQ11" s="17"/>
      <c r="AR11" s="17">
        <v>0.46174736143489697</v>
      </c>
      <c r="AS11" s="17">
        <v>0.51350006022065697</v>
      </c>
      <c r="AT11" s="17">
        <v>0.28214514873972601</v>
      </c>
    </row>
    <row r="12" spans="2:46" x14ac:dyDescent="0.3">
      <c r="B12" s="18" t="s">
        <v>79</v>
      </c>
      <c r="C12" s="19">
        <v>0.15436986565615901</v>
      </c>
      <c r="D12" s="19">
        <v>0.11718499478703499</v>
      </c>
      <c r="E12" s="19">
        <v>0.191207219038556</v>
      </c>
      <c r="F12" s="19"/>
      <c r="G12" s="19">
        <v>0.234559189952215</v>
      </c>
      <c r="H12" s="19">
        <v>0.117979788759887</v>
      </c>
      <c r="I12" s="19">
        <v>0.20815271049439499</v>
      </c>
      <c r="J12" s="19">
        <v>0.14807952831992399</v>
      </c>
      <c r="K12" s="19">
        <v>0.126639715361482</v>
      </c>
      <c r="L12" s="19">
        <v>0.11045556063176599</v>
      </c>
      <c r="M12" s="19"/>
      <c r="N12" s="19">
        <v>9.3960729775953905E-2</v>
      </c>
      <c r="O12" s="19">
        <v>0.15195978661614601</v>
      </c>
      <c r="P12" s="19">
        <v>0.180233817810942</v>
      </c>
      <c r="Q12" s="19">
        <v>0.198990378990723</v>
      </c>
      <c r="R12" s="19"/>
      <c r="S12" s="19">
        <v>0.14850191496343701</v>
      </c>
      <c r="T12" s="19">
        <v>0.16928203305866499</v>
      </c>
      <c r="U12" s="19">
        <v>0.201735392771344</v>
      </c>
      <c r="V12" s="19">
        <v>0.200945985723264</v>
      </c>
      <c r="W12" s="19">
        <v>0.13171582052348399</v>
      </c>
      <c r="X12" s="19">
        <v>0.12407246246380001</v>
      </c>
      <c r="Y12" s="19">
        <v>0.16635446859738501</v>
      </c>
      <c r="Z12" s="19">
        <v>8.6386888348622001E-2</v>
      </c>
      <c r="AA12" s="19">
        <v>0.136433983660049</v>
      </c>
      <c r="AB12" s="19">
        <v>0.16403702196210401</v>
      </c>
      <c r="AC12" s="19">
        <v>0.126447459792462</v>
      </c>
      <c r="AD12" s="19">
        <v>0.136504254860564</v>
      </c>
      <c r="AE12" s="19"/>
      <c r="AF12" s="19">
        <v>0.15895995080399999</v>
      </c>
      <c r="AG12" s="19">
        <v>0.113087237706992</v>
      </c>
      <c r="AH12" s="19">
        <v>0.14115645442535901</v>
      </c>
      <c r="AI12" s="19">
        <v>9.0846791347042197E-2</v>
      </c>
      <c r="AJ12" s="19">
        <v>0.113359108771324</v>
      </c>
      <c r="AK12" s="19"/>
      <c r="AL12" s="19">
        <v>0.13039566600099101</v>
      </c>
      <c r="AM12" s="19">
        <v>0.119703388517095</v>
      </c>
      <c r="AN12" s="19">
        <v>8.3211746678128695E-2</v>
      </c>
      <c r="AO12" s="19">
        <v>9.2886128727343906E-2</v>
      </c>
      <c r="AP12" s="19">
        <v>0.168504624071658</v>
      </c>
      <c r="AQ12" s="19"/>
      <c r="AR12" s="19">
        <v>0.18179791662821701</v>
      </c>
      <c r="AS12" s="19">
        <v>9.6900102688522199E-2</v>
      </c>
      <c r="AT12" s="19">
        <v>8.8673857007766907E-2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0.22992170808416401</v>
      </c>
      <c r="D9" s="17">
        <v>0.261845000107226</v>
      </c>
      <c r="E9" s="17">
        <v>0.19837386972252399</v>
      </c>
      <c r="F9" s="17"/>
      <c r="G9" s="17">
        <v>0.210575293553208</v>
      </c>
      <c r="H9" s="17">
        <v>0.259934596790446</v>
      </c>
      <c r="I9" s="17">
        <v>0.14364545862584299</v>
      </c>
      <c r="J9" s="17">
        <v>0.17603677564371401</v>
      </c>
      <c r="K9" s="17">
        <v>0.27828463198903303</v>
      </c>
      <c r="L9" s="17">
        <v>0.30003297899297598</v>
      </c>
      <c r="M9" s="17"/>
      <c r="N9" s="17">
        <v>0.251974219540754</v>
      </c>
      <c r="O9" s="17">
        <v>0.20526344146762401</v>
      </c>
      <c r="P9" s="17">
        <v>0.242733566715955</v>
      </c>
      <c r="Q9" s="17">
        <v>0.21968431414252301</v>
      </c>
      <c r="R9" s="17"/>
      <c r="S9" s="17">
        <v>0.245786140448923</v>
      </c>
      <c r="T9" s="17">
        <v>0.21509250921341</v>
      </c>
      <c r="U9" s="17">
        <v>0.28470014857332898</v>
      </c>
      <c r="V9" s="17">
        <v>0.22433626323616901</v>
      </c>
      <c r="W9" s="17">
        <v>0.25062113472653202</v>
      </c>
      <c r="X9" s="17">
        <v>0.17982040922151199</v>
      </c>
      <c r="Y9" s="17">
        <v>0.24746237366073701</v>
      </c>
      <c r="Z9" s="17">
        <v>0.19971053689356599</v>
      </c>
      <c r="AA9" s="17">
        <v>0.248748577677393</v>
      </c>
      <c r="AB9" s="17">
        <v>0.22724965897204999</v>
      </c>
      <c r="AC9" s="17">
        <v>0.18290830898823701</v>
      </c>
      <c r="AD9" s="17">
        <v>0.20332072476023999</v>
      </c>
      <c r="AE9" s="17"/>
      <c r="AF9" s="17">
        <v>0.16676712062100699</v>
      </c>
      <c r="AG9" s="17">
        <v>0.17738461138849901</v>
      </c>
      <c r="AH9" s="17">
        <v>0.23417694618753701</v>
      </c>
      <c r="AI9" s="17">
        <v>0.45658562660455598</v>
      </c>
      <c r="AJ9" s="17">
        <v>0.193232211000573</v>
      </c>
      <c r="AK9" s="17"/>
      <c r="AL9" s="17">
        <v>0.207447798140134</v>
      </c>
      <c r="AM9" s="17">
        <v>0.25559242963909601</v>
      </c>
      <c r="AN9" s="17">
        <v>0.18094400971183</v>
      </c>
      <c r="AO9" s="17">
        <v>0.50345503889795296</v>
      </c>
      <c r="AP9" s="17">
        <v>0.11719987938366</v>
      </c>
      <c r="AQ9" s="17"/>
      <c r="AR9" s="17">
        <v>0.12723497158295599</v>
      </c>
      <c r="AS9" s="17">
        <v>0.25844446612939698</v>
      </c>
      <c r="AT9" s="17">
        <v>0.500118327108243</v>
      </c>
    </row>
    <row r="10" spans="2:46" x14ac:dyDescent="0.3">
      <c r="B10" s="18" t="s">
        <v>231</v>
      </c>
      <c r="C10" s="17">
        <v>0.18610184788028</v>
      </c>
      <c r="D10" s="17">
        <v>0.22396895075732701</v>
      </c>
      <c r="E10" s="17">
        <v>0.14853007423137901</v>
      </c>
      <c r="F10" s="17"/>
      <c r="G10" s="17">
        <v>0.260801688667048</v>
      </c>
      <c r="H10" s="17">
        <v>0.31367236156912198</v>
      </c>
      <c r="I10" s="17">
        <v>0.226604371702505</v>
      </c>
      <c r="J10" s="17">
        <v>0.137281599524641</v>
      </c>
      <c r="K10" s="17">
        <v>0.125495112766249</v>
      </c>
      <c r="L10" s="17">
        <v>8.0031620423761399E-2</v>
      </c>
      <c r="M10" s="17"/>
      <c r="N10" s="17">
        <v>0.27112609192239401</v>
      </c>
      <c r="O10" s="17">
        <v>0.16623808779594801</v>
      </c>
      <c r="P10" s="17">
        <v>0.15038495854832201</v>
      </c>
      <c r="Q10" s="17">
        <v>0.148688824493484</v>
      </c>
      <c r="R10" s="17"/>
      <c r="S10" s="17">
        <v>0.29538096828877097</v>
      </c>
      <c r="T10" s="17">
        <v>0.162241604995045</v>
      </c>
      <c r="U10" s="17">
        <v>0.13894613004077799</v>
      </c>
      <c r="V10" s="17">
        <v>0.15686889435388399</v>
      </c>
      <c r="W10" s="17">
        <v>0.15925000841116599</v>
      </c>
      <c r="X10" s="17">
        <v>0.240921973416168</v>
      </c>
      <c r="Y10" s="17">
        <v>0.143392055167604</v>
      </c>
      <c r="Z10" s="17">
        <v>0.241998366124685</v>
      </c>
      <c r="AA10" s="17">
        <v>0.16331454548670099</v>
      </c>
      <c r="AB10" s="17">
        <v>0.119285521362322</v>
      </c>
      <c r="AC10" s="17">
        <v>0.225478727256814</v>
      </c>
      <c r="AD10" s="17">
        <v>0.14803718365475901</v>
      </c>
      <c r="AE10" s="17"/>
      <c r="AF10" s="17">
        <v>0.17493714366403201</v>
      </c>
      <c r="AG10" s="17">
        <v>0.34971612033131999</v>
      </c>
      <c r="AH10" s="17">
        <v>6.6977963570027998E-2</v>
      </c>
      <c r="AI10" s="17">
        <v>0.111672776308199</v>
      </c>
      <c r="AJ10" s="17">
        <v>0.174950913818817</v>
      </c>
      <c r="AK10" s="17"/>
      <c r="AL10" s="17">
        <v>0.214462668584773</v>
      </c>
      <c r="AM10" s="17">
        <v>6.8413961192693801E-2</v>
      </c>
      <c r="AN10" s="17">
        <v>0.47937590266914198</v>
      </c>
      <c r="AO10" s="17">
        <v>0.12869087037020199</v>
      </c>
      <c r="AP10" s="17">
        <v>0.16269272935571799</v>
      </c>
      <c r="AQ10" s="17"/>
      <c r="AR10" s="17">
        <v>0.220987301194667</v>
      </c>
      <c r="AS10" s="17">
        <v>0.17130802135225701</v>
      </c>
      <c r="AT10" s="17">
        <v>0.13569067771516599</v>
      </c>
    </row>
    <row r="11" spans="2:46" x14ac:dyDescent="0.3">
      <c r="B11" s="18" t="s">
        <v>232</v>
      </c>
      <c r="C11" s="17">
        <v>0.45181785445013201</v>
      </c>
      <c r="D11" s="17">
        <v>0.41964738172464999</v>
      </c>
      <c r="E11" s="17">
        <v>0.48374017523396201</v>
      </c>
      <c r="F11" s="17"/>
      <c r="G11" s="17">
        <v>0.32808185837885201</v>
      </c>
      <c r="H11" s="17">
        <v>0.32631639383112898</v>
      </c>
      <c r="I11" s="17">
        <v>0.44682051024466501</v>
      </c>
      <c r="J11" s="17">
        <v>0.55819057051823795</v>
      </c>
      <c r="K11" s="17">
        <v>0.50080360131808499</v>
      </c>
      <c r="L11" s="17">
        <v>0.52094887940202295</v>
      </c>
      <c r="M11" s="17"/>
      <c r="N11" s="17">
        <v>0.40781624187967003</v>
      </c>
      <c r="O11" s="17">
        <v>0.46897578239265397</v>
      </c>
      <c r="P11" s="17">
        <v>0.46269633718220199</v>
      </c>
      <c r="Q11" s="17">
        <v>0.47550008220184897</v>
      </c>
      <c r="R11" s="17"/>
      <c r="S11" s="17">
        <v>0.32683106888622498</v>
      </c>
      <c r="T11" s="17">
        <v>0.47722836142180802</v>
      </c>
      <c r="U11" s="17">
        <v>0.37432515426625901</v>
      </c>
      <c r="V11" s="17">
        <v>0.466125715858205</v>
      </c>
      <c r="W11" s="17">
        <v>0.50392592966161898</v>
      </c>
      <c r="X11" s="17">
        <v>0.45121758316265997</v>
      </c>
      <c r="Y11" s="17">
        <v>0.49845575825511002</v>
      </c>
      <c r="Z11" s="17">
        <v>0.51837272640426002</v>
      </c>
      <c r="AA11" s="17">
        <v>0.45480070065505501</v>
      </c>
      <c r="AB11" s="17">
        <v>0.51956337642307504</v>
      </c>
      <c r="AC11" s="17">
        <v>0.47329385330225798</v>
      </c>
      <c r="AD11" s="17">
        <v>0.50741778801442605</v>
      </c>
      <c r="AE11" s="17"/>
      <c r="AF11" s="17">
        <v>0.52955129597809303</v>
      </c>
      <c r="AG11" s="17">
        <v>0.39729954459477201</v>
      </c>
      <c r="AH11" s="17">
        <v>0.60682611654125496</v>
      </c>
      <c r="AI11" s="17">
        <v>0.36701168687826302</v>
      </c>
      <c r="AJ11" s="17">
        <v>0.50201598846212703</v>
      </c>
      <c r="AK11" s="17"/>
      <c r="AL11" s="17">
        <v>0.43673526254752798</v>
      </c>
      <c r="AM11" s="17">
        <v>0.59975272962394199</v>
      </c>
      <c r="AN11" s="17">
        <v>0.28357798204207701</v>
      </c>
      <c r="AO11" s="17">
        <v>0.27685769215251299</v>
      </c>
      <c r="AP11" s="17">
        <v>0.56112402805442896</v>
      </c>
      <c r="AQ11" s="17"/>
      <c r="AR11" s="17">
        <v>0.49507777390834501</v>
      </c>
      <c r="AS11" s="17">
        <v>0.490947692425101</v>
      </c>
      <c r="AT11" s="17">
        <v>0.28581263701203202</v>
      </c>
    </row>
    <row r="12" spans="2:46" x14ac:dyDescent="0.3">
      <c r="B12" s="18" t="s">
        <v>79</v>
      </c>
      <c r="C12" s="19">
        <v>0.13215858958542401</v>
      </c>
      <c r="D12" s="19">
        <v>9.4538667410797805E-2</v>
      </c>
      <c r="E12" s="19">
        <v>0.16935588081213501</v>
      </c>
      <c r="F12" s="19"/>
      <c r="G12" s="19">
        <v>0.20054115940089201</v>
      </c>
      <c r="H12" s="19">
        <v>0.100076647809303</v>
      </c>
      <c r="I12" s="19">
        <v>0.182929659426986</v>
      </c>
      <c r="J12" s="19">
        <v>0.12849105431340599</v>
      </c>
      <c r="K12" s="19">
        <v>9.5416653926633704E-2</v>
      </c>
      <c r="L12" s="19">
        <v>9.8986521181239698E-2</v>
      </c>
      <c r="M12" s="19"/>
      <c r="N12" s="19">
        <v>6.9083446657181802E-2</v>
      </c>
      <c r="O12" s="19">
        <v>0.159522688343775</v>
      </c>
      <c r="P12" s="19">
        <v>0.144185137553521</v>
      </c>
      <c r="Q12" s="19">
        <v>0.15612677916214501</v>
      </c>
      <c r="R12" s="19"/>
      <c r="S12" s="19">
        <v>0.13200182237607999</v>
      </c>
      <c r="T12" s="19">
        <v>0.145437524369737</v>
      </c>
      <c r="U12" s="19">
        <v>0.20202856711963299</v>
      </c>
      <c r="V12" s="19">
        <v>0.152669126551743</v>
      </c>
      <c r="W12" s="19">
        <v>8.6202927200683205E-2</v>
      </c>
      <c r="X12" s="19">
        <v>0.12804003419965901</v>
      </c>
      <c r="Y12" s="19">
        <v>0.110689812916549</v>
      </c>
      <c r="Z12" s="19">
        <v>3.9918370577488697E-2</v>
      </c>
      <c r="AA12" s="19">
        <v>0.133136176180851</v>
      </c>
      <c r="AB12" s="19">
        <v>0.13390144324255199</v>
      </c>
      <c r="AC12" s="19">
        <v>0.118319110452691</v>
      </c>
      <c r="AD12" s="19">
        <v>0.141224303570576</v>
      </c>
      <c r="AE12" s="19"/>
      <c r="AF12" s="19">
        <v>0.128744439736868</v>
      </c>
      <c r="AG12" s="19">
        <v>7.5599723685409306E-2</v>
      </c>
      <c r="AH12" s="19">
        <v>9.2018973701180395E-2</v>
      </c>
      <c r="AI12" s="19">
        <v>6.4729910208982194E-2</v>
      </c>
      <c r="AJ12" s="19">
        <v>0.129800886718483</v>
      </c>
      <c r="AK12" s="19"/>
      <c r="AL12" s="19">
        <v>0.14135427072756401</v>
      </c>
      <c r="AM12" s="19">
        <v>7.62408795442686E-2</v>
      </c>
      <c r="AN12" s="19">
        <v>5.6102105576951E-2</v>
      </c>
      <c r="AO12" s="19">
        <v>9.0996398579331395E-2</v>
      </c>
      <c r="AP12" s="19">
        <v>0.158983363206193</v>
      </c>
      <c r="AQ12" s="19"/>
      <c r="AR12" s="19">
        <v>0.156699953314032</v>
      </c>
      <c r="AS12" s="19">
        <v>7.9299820093245002E-2</v>
      </c>
      <c r="AT12" s="19">
        <v>7.8378358164558695E-2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0.32250322588063302</v>
      </c>
      <c r="D9" s="17">
        <v>0.35796855702911601</v>
      </c>
      <c r="E9" s="17">
        <v>0.28768478211367499</v>
      </c>
      <c r="F9" s="17"/>
      <c r="G9" s="17">
        <v>0.21133874448083101</v>
      </c>
      <c r="H9" s="17">
        <v>0.34837556587250201</v>
      </c>
      <c r="I9" s="17">
        <v>0.206389654645106</v>
      </c>
      <c r="J9" s="17">
        <v>0.223798526343016</v>
      </c>
      <c r="K9" s="17">
        <v>0.37304283303285002</v>
      </c>
      <c r="L9" s="17">
        <v>0.516428795300231</v>
      </c>
      <c r="M9" s="17"/>
      <c r="N9" s="17">
        <v>0.34558613887759299</v>
      </c>
      <c r="O9" s="17">
        <v>0.35206124886183698</v>
      </c>
      <c r="P9" s="17">
        <v>0.31667076291055601</v>
      </c>
      <c r="Q9" s="17">
        <v>0.27001136983865998</v>
      </c>
      <c r="R9" s="17"/>
      <c r="S9" s="17">
        <v>0.34318046601188601</v>
      </c>
      <c r="T9" s="17">
        <v>0.30730341819756501</v>
      </c>
      <c r="U9" s="17">
        <v>0.38223067310875303</v>
      </c>
      <c r="V9" s="17">
        <v>0.33838461533113001</v>
      </c>
      <c r="W9" s="17">
        <v>0.29497688915959702</v>
      </c>
      <c r="X9" s="17">
        <v>0.25213718569858901</v>
      </c>
      <c r="Y9" s="17">
        <v>0.33327050228190302</v>
      </c>
      <c r="Z9" s="17">
        <v>0.206023705481053</v>
      </c>
      <c r="AA9" s="17">
        <v>0.34575758654243599</v>
      </c>
      <c r="AB9" s="17">
        <v>0.34265476693283298</v>
      </c>
      <c r="AC9" s="17">
        <v>0.30379260918159701</v>
      </c>
      <c r="AD9" s="17">
        <v>0.37170824808300101</v>
      </c>
      <c r="AE9" s="17"/>
      <c r="AF9" s="17">
        <v>0.20846281171657099</v>
      </c>
      <c r="AG9" s="17">
        <v>0.27500958625215699</v>
      </c>
      <c r="AH9" s="17">
        <v>0.33429803605248398</v>
      </c>
      <c r="AI9" s="17">
        <v>0.55496273653291195</v>
      </c>
      <c r="AJ9" s="17">
        <v>0.36449088334456198</v>
      </c>
      <c r="AK9" s="17"/>
      <c r="AL9" s="17">
        <v>0.36180014782715098</v>
      </c>
      <c r="AM9" s="17">
        <v>0.34497386428712801</v>
      </c>
      <c r="AN9" s="17">
        <v>0.26701266852912398</v>
      </c>
      <c r="AO9" s="17">
        <v>0.58956303773616503</v>
      </c>
      <c r="AP9" s="17">
        <v>0.218904063174129</v>
      </c>
      <c r="AQ9" s="17"/>
      <c r="AR9" s="17">
        <v>0.20630909160938199</v>
      </c>
      <c r="AS9" s="17">
        <v>0.39148183092514099</v>
      </c>
      <c r="AT9" s="17">
        <v>0.58033722069670401</v>
      </c>
    </row>
    <row r="10" spans="2:46" x14ac:dyDescent="0.3">
      <c r="B10" s="18" t="s">
        <v>231</v>
      </c>
      <c r="C10" s="17">
        <v>0.21549495645425301</v>
      </c>
      <c r="D10" s="17">
        <v>0.23873709608742699</v>
      </c>
      <c r="E10" s="17">
        <v>0.19250394924199499</v>
      </c>
      <c r="F10" s="17"/>
      <c r="G10" s="17">
        <v>0.269463872051592</v>
      </c>
      <c r="H10" s="17">
        <v>0.29822239742675399</v>
      </c>
      <c r="I10" s="17">
        <v>0.21461938064646899</v>
      </c>
      <c r="J10" s="17">
        <v>0.192843297119138</v>
      </c>
      <c r="K10" s="17">
        <v>0.189691530870848</v>
      </c>
      <c r="L10" s="17">
        <v>0.14875962765070899</v>
      </c>
      <c r="M10" s="17"/>
      <c r="N10" s="17">
        <v>0.30156805118965302</v>
      </c>
      <c r="O10" s="17">
        <v>0.19433643978979001</v>
      </c>
      <c r="P10" s="17">
        <v>0.17556302643862901</v>
      </c>
      <c r="Q10" s="17">
        <v>0.18024252919366601</v>
      </c>
      <c r="R10" s="17"/>
      <c r="S10" s="17">
        <v>0.301568023199626</v>
      </c>
      <c r="T10" s="17">
        <v>0.18495806690087799</v>
      </c>
      <c r="U10" s="17">
        <v>0.16317659318410199</v>
      </c>
      <c r="V10" s="17">
        <v>0.177712625624211</v>
      </c>
      <c r="W10" s="17">
        <v>0.25324684494392202</v>
      </c>
      <c r="X10" s="17">
        <v>0.17798668773329901</v>
      </c>
      <c r="Y10" s="17">
        <v>0.23717032792860199</v>
      </c>
      <c r="Z10" s="17">
        <v>0.25796429521000902</v>
      </c>
      <c r="AA10" s="17">
        <v>0.20019042136305701</v>
      </c>
      <c r="AB10" s="17">
        <v>0.185211182176169</v>
      </c>
      <c r="AC10" s="17">
        <v>0.277036690838251</v>
      </c>
      <c r="AD10" s="17">
        <v>0.15197104907162101</v>
      </c>
      <c r="AE10" s="17"/>
      <c r="AF10" s="17">
        <v>0.187695413259787</v>
      </c>
      <c r="AG10" s="17">
        <v>0.36817775249057599</v>
      </c>
      <c r="AH10" s="17">
        <v>0.13847485652597299</v>
      </c>
      <c r="AI10" s="17">
        <v>0.141927483591723</v>
      </c>
      <c r="AJ10" s="17">
        <v>0.19174838624030599</v>
      </c>
      <c r="AK10" s="17"/>
      <c r="AL10" s="17">
        <v>0.24271793665830299</v>
      </c>
      <c r="AM10" s="17">
        <v>0.119830881991316</v>
      </c>
      <c r="AN10" s="17">
        <v>0.48274714486824999</v>
      </c>
      <c r="AO10" s="17">
        <v>0.142674869512461</v>
      </c>
      <c r="AP10" s="17">
        <v>0.184444570395979</v>
      </c>
      <c r="AQ10" s="17"/>
      <c r="AR10" s="17">
        <v>0.25051998178283202</v>
      </c>
      <c r="AS10" s="17">
        <v>0.20781892245064301</v>
      </c>
      <c r="AT10" s="17">
        <v>0.160349602791309</v>
      </c>
    </row>
    <row r="11" spans="2:46" x14ac:dyDescent="0.3">
      <c r="B11" s="18" t="s">
        <v>232</v>
      </c>
      <c r="C11" s="17">
        <v>0.32793645388154102</v>
      </c>
      <c r="D11" s="17">
        <v>0.30985337202570201</v>
      </c>
      <c r="E11" s="17">
        <v>0.345603481794933</v>
      </c>
      <c r="F11" s="17"/>
      <c r="G11" s="17">
        <v>0.30894603746962301</v>
      </c>
      <c r="H11" s="17">
        <v>0.257910347042898</v>
      </c>
      <c r="I11" s="17">
        <v>0.39813895251257397</v>
      </c>
      <c r="J11" s="17">
        <v>0.44298303481918599</v>
      </c>
      <c r="K11" s="17">
        <v>0.32249056009737498</v>
      </c>
      <c r="L11" s="17">
        <v>0.25043059962992997</v>
      </c>
      <c r="M11" s="17"/>
      <c r="N11" s="17">
        <v>0.277154370389252</v>
      </c>
      <c r="O11" s="17">
        <v>0.29160844675049702</v>
      </c>
      <c r="P11" s="17">
        <v>0.36410071959386497</v>
      </c>
      <c r="Q11" s="17">
        <v>0.38858854566065898</v>
      </c>
      <c r="R11" s="17"/>
      <c r="S11" s="17">
        <v>0.23065864821733001</v>
      </c>
      <c r="T11" s="17">
        <v>0.33737086476709699</v>
      </c>
      <c r="U11" s="17">
        <v>0.28454069900795997</v>
      </c>
      <c r="V11" s="17">
        <v>0.30740851780471101</v>
      </c>
      <c r="W11" s="17">
        <v>0.36346407303164602</v>
      </c>
      <c r="X11" s="17">
        <v>0.43939997750436499</v>
      </c>
      <c r="Y11" s="17">
        <v>0.29619468209959499</v>
      </c>
      <c r="Z11" s="17">
        <v>0.436150724452467</v>
      </c>
      <c r="AA11" s="17">
        <v>0.34047644484769402</v>
      </c>
      <c r="AB11" s="17">
        <v>0.34073296608718101</v>
      </c>
      <c r="AC11" s="17">
        <v>0.308467783076674</v>
      </c>
      <c r="AD11" s="17">
        <v>0.39154012765268198</v>
      </c>
      <c r="AE11" s="17"/>
      <c r="AF11" s="17">
        <v>0.44344530968668899</v>
      </c>
      <c r="AG11" s="17">
        <v>0.27603048118741702</v>
      </c>
      <c r="AH11" s="17">
        <v>0.423298973752403</v>
      </c>
      <c r="AI11" s="17">
        <v>0.23470530817607199</v>
      </c>
      <c r="AJ11" s="17">
        <v>0.31561192112429298</v>
      </c>
      <c r="AK11" s="17"/>
      <c r="AL11" s="17">
        <v>0.259470013644584</v>
      </c>
      <c r="AM11" s="17">
        <v>0.45348767447900801</v>
      </c>
      <c r="AN11" s="17">
        <v>0.181555665748239</v>
      </c>
      <c r="AO11" s="17">
        <v>0.19481533198328199</v>
      </c>
      <c r="AP11" s="17">
        <v>0.43196138767004399</v>
      </c>
      <c r="AQ11" s="17"/>
      <c r="AR11" s="17">
        <v>0.38810942056789999</v>
      </c>
      <c r="AS11" s="17">
        <v>0.31651176451942198</v>
      </c>
      <c r="AT11" s="17">
        <v>0.186485278681321</v>
      </c>
    </row>
    <row r="12" spans="2:46" x14ac:dyDescent="0.3">
      <c r="B12" s="18" t="s">
        <v>79</v>
      </c>
      <c r="C12" s="19">
        <v>0.134065363783573</v>
      </c>
      <c r="D12" s="19">
        <v>9.3440974857755599E-2</v>
      </c>
      <c r="E12" s="19">
        <v>0.174207786849397</v>
      </c>
      <c r="F12" s="19"/>
      <c r="G12" s="19">
        <v>0.210251345997954</v>
      </c>
      <c r="H12" s="19">
        <v>9.5491689657845893E-2</v>
      </c>
      <c r="I12" s="19">
        <v>0.18085201219585101</v>
      </c>
      <c r="J12" s="19">
        <v>0.14037514171866</v>
      </c>
      <c r="K12" s="19">
        <v>0.114775075998928</v>
      </c>
      <c r="L12" s="19">
        <v>8.4380977419129796E-2</v>
      </c>
      <c r="M12" s="19"/>
      <c r="N12" s="19">
        <v>7.5691439543502395E-2</v>
      </c>
      <c r="O12" s="19">
        <v>0.16199386459787701</v>
      </c>
      <c r="P12" s="19">
        <v>0.14366549105695001</v>
      </c>
      <c r="Q12" s="19">
        <v>0.161157555307015</v>
      </c>
      <c r="R12" s="19"/>
      <c r="S12" s="19">
        <v>0.12459286257115799</v>
      </c>
      <c r="T12" s="19">
        <v>0.17036765013446001</v>
      </c>
      <c r="U12" s="19">
        <v>0.17005203469918501</v>
      </c>
      <c r="V12" s="19">
        <v>0.176494241239948</v>
      </c>
      <c r="W12" s="19">
        <v>8.8312192864834702E-2</v>
      </c>
      <c r="X12" s="19">
        <v>0.13047614906374699</v>
      </c>
      <c r="Y12" s="19">
        <v>0.1333644876899</v>
      </c>
      <c r="Z12" s="19">
        <v>9.9861274856471394E-2</v>
      </c>
      <c r="AA12" s="19">
        <v>0.113575547246813</v>
      </c>
      <c r="AB12" s="19">
        <v>0.13140108480381699</v>
      </c>
      <c r="AC12" s="19">
        <v>0.110702916903478</v>
      </c>
      <c r="AD12" s="19">
        <v>8.4780575192695704E-2</v>
      </c>
      <c r="AE12" s="19"/>
      <c r="AF12" s="19">
        <v>0.16039646533695301</v>
      </c>
      <c r="AG12" s="19">
        <v>8.0782180069849205E-2</v>
      </c>
      <c r="AH12" s="19">
        <v>0.10392813366914</v>
      </c>
      <c r="AI12" s="19">
        <v>6.8404471699293298E-2</v>
      </c>
      <c r="AJ12" s="19">
        <v>0.12814880929083999</v>
      </c>
      <c r="AK12" s="19"/>
      <c r="AL12" s="19">
        <v>0.13601190186996201</v>
      </c>
      <c r="AM12" s="19">
        <v>8.1707579242547998E-2</v>
      </c>
      <c r="AN12" s="19">
        <v>6.8684520854386505E-2</v>
      </c>
      <c r="AO12" s="19">
        <v>7.2946760768092506E-2</v>
      </c>
      <c r="AP12" s="19">
        <v>0.164689978759848</v>
      </c>
      <c r="AQ12" s="19"/>
      <c r="AR12" s="19">
        <v>0.155061506039886</v>
      </c>
      <c r="AS12" s="19">
        <v>8.4187482104794001E-2</v>
      </c>
      <c r="AT12" s="19">
        <v>7.28278978306654E-2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0.21415467586123699</v>
      </c>
      <c r="D9" s="17">
        <v>0.231076132415931</v>
      </c>
      <c r="E9" s="17">
        <v>0.19734369396989401</v>
      </c>
      <c r="F9" s="17"/>
      <c r="G9" s="17">
        <v>0.21405225311821299</v>
      </c>
      <c r="H9" s="17">
        <v>0.26256001488764502</v>
      </c>
      <c r="I9" s="17">
        <v>0.177399048619273</v>
      </c>
      <c r="J9" s="17">
        <v>0.22740484009497</v>
      </c>
      <c r="K9" s="17">
        <v>0.22014019833314599</v>
      </c>
      <c r="L9" s="17">
        <v>0.19003786994524299</v>
      </c>
      <c r="M9" s="17"/>
      <c r="N9" s="17">
        <v>0.26661324314200002</v>
      </c>
      <c r="O9" s="17">
        <v>0.23146014690413799</v>
      </c>
      <c r="P9" s="17">
        <v>0.18206888775893701</v>
      </c>
      <c r="Q9" s="17">
        <v>0.16829972168847299</v>
      </c>
      <c r="R9" s="17"/>
      <c r="S9" s="17">
        <v>0.23047940396213101</v>
      </c>
      <c r="T9" s="17">
        <v>0.18285266410113499</v>
      </c>
      <c r="U9" s="17">
        <v>0.242372640194398</v>
      </c>
      <c r="V9" s="17">
        <v>0.17952048570888701</v>
      </c>
      <c r="W9" s="17">
        <v>0.22717347252467401</v>
      </c>
      <c r="X9" s="17">
        <v>0.24198347466675399</v>
      </c>
      <c r="Y9" s="17">
        <v>0.24340885472652099</v>
      </c>
      <c r="Z9" s="17">
        <v>0.13753736385206899</v>
      </c>
      <c r="AA9" s="17">
        <v>0.17421158097009401</v>
      </c>
      <c r="AB9" s="17">
        <v>0.23352969606795301</v>
      </c>
      <c r="AC9" s="17">
        <v>0.23832538192018701</v>
      </c>
      <c r="AD9" s="17">
        <v>0.25944122551235199</v>
      </c>
      <c r="AE9" s="17"/>
      <c r="AF9" s="17">
        <v>0.16113781742522601</v>
      </c>
      <c r="AG9" s="17">
        <v>0.32764775781244299</v>
      </c>
      <c r="AH9" s="17">
        <v>0.13867942080828199</v>
      </c>
      <c r="AI9" s="17">
        <v>0.164955236361463</v>
      </c>
      <c r="AJ9" s="17">
        <v>0.25077156290637997</v>
      </c>
      <c r="AK9" s="17"/>
      <c r="AL9" s="17">
        <v>0.21930507661396101</v>
      </c>
      <c r="AM9" s="17">
        <v>0.14493503458212401</v>
      </c>
      <c r="AN9" s="17">
        <v>0.37455665198329602</v>
      </c>
      <c r="AO9" s="17">
        <v>0.167898443324038</v>
      </c>
      <c r="AP9" s="17">
        <v>0.24772926504909401</v>
      </c>
      <c r="AQ9" s="17"/>
      <c r="AR9" s="17">
        <v>0.25369016035042102</v>
      </c>
      <c r="AS9" s="17">
        <v>0.19633872429247201</v>
      </c>
      <c r="AT9" s="17">
        <v>0.16482333082956299</v>
      </c>
    </row>
    <row r="10" spans="2:46" x14ac:dyDescent="0.3">
      <c r="B10" s="18" t="s">
        <v>231</v>
      </c>
      <c r="C10" s="17">
        <v>0.39238726150818498</v>
      </c>
      <c r="D10" s="17">
        <v>0.43030311314999498</v>
      </c>
      <c r="E10" s="17">
        <v>0.355378022361792</v>
      </c>
      <c r="F10" s="17"/>
      <c r="G10" s="17">
        <v>0.29006494530488097</v>
      </c>
      <c r="H10" s="17">
        <v>0.29171749541950998</v>
      </c>
      <c r="I10" s="17">
        <v>0.307953041649207</v>
      </c>
      <c r="J10" s="17">
        <v>0.383705861412309</v>
      </c>
      <c r="K10" s="17">
        <v>0.50493173279203196</v>
      </c>
      <c r="L10" s="17">
        <v>0.54262579485559703</v>
      </c>
      <c r="M10" s="17"/>
      <c r="N10" s="17">
        <v>0.39736208131727002</v>
      </c>
      <c r="O10" s="17">
        <v>0.38303225085994103</v>
      </c>
      <c r="P10" s="17">
        <v>0.42325574876730099</v>
      </c>
      <c r="Q10" s="17">
        <v>0.36859735444927999</v>
      </c>
      <c r="R10" s="17"/>
      <c r="S10" s="17">
        <v>0.29890849193803598</v>
      </c>
      <c r="T10" s="17">
        <v>0.416650769768731</v>
      </c>
      <c r="U10" s="17">
        <v>0.39410773483746597</v>
      </c>
      <c r="V10" s="17">
        <v>0.358154878090928</v>
      </c>
      <c r="W10" s="17">
        <v>0.44872042502797899</v>
      </c>
      <c r="X10" s="17">
        <v>0.30574882545244297</v>
      </c>
      <c r="Y10" s="17">
        <v>0.425037247982404</v>
      </c>
      <c r="Z10" s="17">
        <v>0.47779872974158</v>
      </c>
      <c r="AA10" s="17">
        <v>0.42476314171607499</v>
      </c>
      <c r="AB10" s="17">
        <v>0.42338056835849502</v>
      </c>
      <c r="AC10" s="17">
        <v>0.44803690641503802</v>
      </c>
      <c r="AD10" s="17">
        <v>0.44590156644198697</v>
      </c>
      <c r="AE10" s="17"/>
      <c r="AF10" s="17">
        <v>0.39048724417418301</v>
      </c>
      <c r="AG10" s="17">
        <v>0.30441672807237302</v>
      </c>
      <c r="AH10" s="17">
        <v>0.50611301515449902</v>
      </c>
      <c r="AI10" s="17">
        <v>0.56676337511115205</v>
      </c>
      <c r="AJ10" s="17">
        <v>0.37608555307483899</v>
      </c>
      <c r="AK10" s="17"/>
      <c r="AL10" s="17">
        <v>0.39879940735271802</v>
      </c>
      <c r="AM10" s="17">
        <v>0.53411264639335498</v>
      </c>
      <c r="AN10" s="17">
        <v>0.24416445790917199</v>
      </c>
      <c r="AO10" s="17">
        <v>0.54090988400011297</v>
      </c>
      <c r="AP10" s="17">
        <v>0.33320775994451401</v>
      </c>
      <c r="AQ10" s="17"/>
      <c r="AR10" s="17">
        <v>0.29164572699417002</v>
      </c>
      <c r="AS10" s="17">
        <v>0.506400532035441</v>
      </c>
      <c r="AT10" s="17">
        <v>0.54934910927523395</v>
      </c>
    </row>
    <row r="11" spans="2:46" x14ac:dyDescent="0.3">
      <c r="B11" s="18" t="s">
        <v>232</v>
      </c>
      <c r="C11" s="17">
        <v>0.25739603533868899</v>
      </c>
      <c r="D11" s="17">
        <v>0.23917874054399199</v>
      </c>
      <c r="E11" s="17">
        <v>0.27498570253426002</v>
      </c>
      <c r="F11" s="17"/>
      <c r="G11" s="17">
        <v>0.27513549278410498</v>
      </c>
      <c r="H11" s="17">
        <v>0.32031668296087101</v>
      </c>
      <c r="I11" s="17">
        <v>0.30720784653385202</v>
      </c>
      <c r="J11" s="17">
        <v>0.26573703321884901</v>
      </c>
      <c r="K11" s="17">
        <v>0.19197745323725501</v>
      </c>
      <c r="L11" s="17">
        <v>0.191008533405671</v>
      </c>
      <c r="M11" s="17"/>
      <c r="N11" s="17">
        <v>0.24949611265650101</v>
      </c>
      <c r="O11" s="17">
        <v>0.22974836252709999</v>
      </c>
      <c r="P11" s="17">
        <v>0.25259345033553499</v>
      </c>
      <c r="Q11" s="17">
        <v>0.30189924630347997</v>
      </c>
      <c r="R11" s="17"/>
      <c r="S11" s="17">
        <v>0.306144188811034</v>
      </c>
      <c r="T11" s="17">
        <v>0.24053609669143999</v>
      </c>
      <c r="U11" s="17">
        <v>0.190335094270007</v>
      </c>
      <c r="V11" s="17">
        <v>0.29018517958360901</v>
      </c>
      <c r="W11" s="17">
        <v>0.23301619693322601</v>
      </c>
      <c r="X11" s="17">
        <v>0.32172774135152699</v>
      </c>
      <c r="Y11" s="17">
        <v>0.21827537940037101</v>
      </c>
      <c r="Z11" s="17">
        <v>0.32228659046778302</v>
      </c>
      <c r="AA11" s="17">
        <v>0.26576853297206998</v>
      </c>
      <c r="AB11" s="17">
        <v>0.22171491747872701</v>
      </c>
      <c r="AC11" s="17">
        <v>0.22348983349653201</v>
      </c>
      <c r="AD11" s="17">
        <v>0.19820263730174101</v>
      </c>
      <c r="AE11" s="17"/>
      <c r="AF11" s="17">
        <v>0.26892167253499999</v>
      </c>
      <c r="AG11" s="17">
        <v>0.26709226039167699</v>
      </c>
      <c r="AH11" s="17">
        <v>0.27392403467233201</v>
      </c>
      <c r="AI11" s="17">
        <v>0.20380757011303</v>
      </c>
      <c r="AJ11" s="17">
        <v>0.25272572788089998</v>
      </c>
      <c r="AK11" s="17"/>
      <c r="AL11" s="17">
        <v>0.24305550566408499</v>
      </c>
      <c r="AM11" s="17">
        <v>0.262494367174052</v>
      </c>
      <c r="AN11" s="17">
        <v>0.27486170085189998</v>
      </c>
      <c r="AO11" s="17">
        <v>0.19916392625205501</v>
      </c>
      <c r="AP11" s="17">
        <v>0.248991158459553</v>
      </c>
      <c r="AQ11" s="17"/>
      <c r="AR11" s="17">
        <v>0.29002922467317899</v>
      </c>
      <c r="AS11" s="17">
        <v>0.231678563152976</v>
      </c>
      <c r="AT11" s="17">
        <v>0.19928042728343701</v>
      </c>
    </row>
    <row r="12" spans="2:46" x14ac:dyDescent="0.3">
      <c r="B12" s="18" t="s">
        <v>79</v>
      </c>
      <c r="C12" s="19">
        <v>0.13606202729188899</v>
      </c>
      <c r="D12" s="19">
        <v>9.9442013890082198E-2</v>
      </c>
      <c r="E12" s="19">
        <v>0.17229258113405399</v>
      </c>
      <c r="F12" s="19"/>
      <c r="G12" s="19">
        <v>0.2207473087928</v>
      </c>
      <c r="H12" s="19">
        <v>0.12540580673197299</v>
      </c>
      <c r="I12" s="19">
        <v>0.207440063197668</v>
      </c>
      <c r="J12" s="19">
        <v>0.123152265273873</v>
      </c>
      <c r="K12" s="19">
        <v>8.2950615637567504E-2</v>
      </c>
      <c r="L12" s="19">
        <v>7.63278017934894E-2</v>
      </c>
      <c r="M12" s="19"/>
      <c r="N12" s="19">
        <v>8.6528562884229596E-2</v>
      </c>
      <c r="O12" s="19">
        <v>0.15575923970882</v>
      </c>
      <c r="P12" s="19">
        <v>0.14208191313822699</v>
      </c>
      <c r="Q12" s="19">
        <v>0.16120367755876799</v>
      </c>
      <c r="R12" s="19"/>
      <c r="S12" s="19">
        <v>0.164467915288799</v>
      </c>
      <c r="T12" s="19">
        <v>0.15996046943869299</v>
      </c>
      <c r="U12" s="19">
        <v>0.17318453069813</v>
      </c>
      <c r="V12" s="19">
        <v>0.17213945661657601</v>
      </c>
      <c r="W12" s="19">
        <v>9.1089905514120398E-2</v>
      </c>
      <c r="X12" s="19">
        <v>0.130539958529276</v>
      </c>
      <c r="Y12" s="19">
        <v>0.11327851789070401</v>
      </c>
      <c r="Z12" s="19">
        <v>6.2377315938568101E-2</v>
      </c>
      <c r="AA12" s="19">
        <v>0.13525674434175999</v>
      </c>
      <c r="AB12" s="19">
        <v>0.121374818094825</v>
      </c>
      <c r="AC12" s="19">
        <v>9.0147878168243004E-2</v>
      </c>
      <c r="AD12" s="19">
        <v>9.6454570743919998E-2</v>
      </c>
      <c r="AE12" s="19"/>
      <c r="AF12" s="19">
        <v>0.17945326586559099</v>
      </c>
      <c r="AG12" s="19">
        <v>0.100843253723507</v>
      </c>
      <c r="AH12" s="19">
        <v>8.1283529364887794E-2</v>
      </c>
      <c r="AI12" s="19">
        <v>6.4473818414355705E-2</v>
      </c>
      <c r="AJ12" s="19">
        <v>0.120417156137881</v>
      </c>
      <c r="AK12" s="19"/>
      <c r="AL12" s="19">
        <v>0.13884001036923599</v>
      </c>
      <c r="AM12" s="19">
        <v>5.8457951850469897E-2</v>
      </c>
      <c r="AN12" s="19">
        <v>0.106417189255631</v>
      </c>
      <c r="AO12" s="19">
        <v>9.2027746423794299E-2</v>
      </c>
      <c r="AP12" s="19">
        <v>0.17007181654683901</v>
      </c>
      <c r="AQ12" s="19"/>
      <c r="AR12" s="19">
        <v>0.164634887982231</v>
      </c>
      <c r="AS12" s="19">
        <v>6.55821805191108E-2</v>
      </c>
      <c r="AT12" s="19">
        <v>8.6547132611766303E-2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Q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7" width="20.6640625" customWidth="1"/>
  </cols>
  <sheetData>
    <row r="2" spans="2:17" ht="40.049999999999997" customHeight="1" x14ac:dyDescent="0.3">
      <c r="D2" s="30" t="s">
        <v>249</v>
      </c>
      <c r="E2" s="26"/>
      <c r="F2" s="26"/>
      <c r="G2" s="26"/>
      <c r="H2" s="26"/>
      <c r="I2" s="26"/>
      <c r="J2" s="26"/>
      <c r="K2" s="26"/>
      <c r="L2" s="26"/>
      <c r="M2" s="26"/>
      <c r="N2" s="26"/>
      <c r="O2" s="26"/>
      <c r="P2" s="26"/>
      <c r="Q2" s="26"/>
    </row>
    <row r="6" spans="2:17" ht="49.95" customHeight="1" x14ac:dyDescent="0.3">
      <c r="B6" s="23" t="s">
        <v>15</v>
      </c>
      <c r="C6" s="23" t="s">
        <v>217</v>
      </c>
      <c r="D6" s="23" t="s">
        <v>218</v>
      </c>
      <c r="E6" s="23" t="s">
        <v>219</v>
      </c>
      <c r="F6" s="23" t="s">
        <v>220</v>
      </c>
      <c r="G6" s="23" t="s">
        <v>221</v>
      </c>
      <c r="H6" s="23" t="s">
        <v>222</v>
      </c>
      <c r="I6" s="23" t="s">
        <v>223</v>
      </c>
      <c r="J6" s="23" t="s">
        <v>224</v>
      </c>
      <c r="K6" s="23" t="s">
        <v>225</v>
      </c>
      <c r="L6" s="23" t="s">
        <v>226</v>
      </c>
      <c r="M6" s="23" t="s">
        <v>227</v>
      </c>
      <c r="N6" s="23" t="s">
        <v>228</v>
      </c>
      <c r="O6" s="23" t="s">
        <v>229</v>
      </c>
      <c r="P6" s="23" t="s">
        <v>230</v>
      </c>
    </row>
    <row r="7" spans="2:17" x14ac:dyDescent="0.3">
      <c r="B7" s="18" t="s">
        <v>140</v>
      </c>
      <c r="C7" s="17">
        <v>0.16286175327228</v>
      </c>
      <c r="D7" s="17">
        <v>0.20595438757224299</v>
      </c>
      <c r="E7" s="17">
        <v>0.190521684986281</v>
      </c>
      <c r="F7" s="17">
        <v>0.16085143441248501</v>
      </c>
      <c r="G7" s="17">
        <v>0.23431624779750801</v>
      </c>
      <c r="H7" s="17">
        <v>0.13581866854613101</v>
      </c>
      <c r="I7" s="17">
        <v>0.16345717127773099</v>
      </c>
      <c r="J7" s="17">
        <v>0.17992021658402599</v>
      </c>
      <c r="K7" s="17">
        <v>0.15194881035925001</v>
      </c>
      <c r="L7" s="17">
        <v>0.15238287325014499</v>
      </c>
      <c r="M7" s="17">
        <v>0.17441083818147901</v>
      </c>
      <c r="N7" s="17">
        <v>0.21197329643986801</v>
      </c>
      <c r="O7" s="17">
        <v>0.184694522605273</v>
      </c>
      <c r="P7" s="17">
        <v>0.26869245188241703</v>
      </c>
    </row>
    <row r="8" spans="2:17" x14ac:dyDescent="0.3">
      <c r="B8" s="18" t="s">
        <v>248</v>
      </c>
      <c r="C8" s="17">
        <v>0.35084335378917902</v>
      </c>
      <c r="D8" s="17">
        <v>0.249314769330133</v>
      </c>
      <c r="E8" s="17">
        <v>0.215128252077633</v>
      </c>
      <c r="F8" s="17">
        <v>0.280796902295256</v>
      </c>
      <c r="G8" s="17">
        <v>0.27423941666937901</v>
      </c>
      <c r="H8" s="17">
        <v>0.36340880393252201</v>
      </c>
      <c r="I8" s="17">
        <v>0.32809162161282701</v>
      </c>
      <c r="J8" s="17">
        <v>0.200292538328362</v>
      </c>
      <c r="K8" s="17">
        <v>0.30930417870291799</v>
      </c>
      <c r="L8" s="17">
        <v>0.24885567684187701</v>
      </c>
      <c r="M8" s="17">
        <v>0.301448966499408</v>
      </c>
      <c r="N8" s="17">
        <v>0.23793433743930101</v>
      </c>
      <c r="O8" s="17">
        <v>0.45015539663485299</v>
      </c>
      <c r="P8" s="17">
        <v>0.22681994182055101</v>
      </c>
    </row>
    <row r="9" spans="2:17" x14ac:dyDescent="0.3">
      <c r="B9" s="18" t="s">
        <v>232</v>
      </c>
      <c r="C9" s="17">
        <v>0.38009662624810098</v>
      </c>
      <c r="D9" s="17">
        <v>0.42426210572342099</v>
      </c>
      <c r="E9" s="17">
        <v>0.47498730097949199</v>
      </c>
      <c r="F9" s="17">
        <v>0.45382028220308601</v>
      </c>
      <c r="G9" s="17">
        <v>0.36957028243742202</v>
      </c>
      <c r="H9" s="17">
        <v>0.39323947756991501</v>
      </c>
      <c r="I9" s="17">
        <v>0.38402635877739</v>
      </c>
      <c r="J9" s="17">
        <v>0.50196591482082198</v>
      </c>
      <c r="K9" s="17">
        <v>0.42701933728590202</v>
      </c>
      <c r="L9" s="17">
        <v>0.42849725130199101</v>
      </c>
      <c r="M9" s="17">
        <v>0.40870332198817799</v>
      </c>
      <c r="N9" s="17">
        <v>0.43517685114233001</v>
      </c>
      <c r="O9" s="17">
        <v>0.259671229738826</v>
      </c>
      <c r="P9" s="17">
        <v>0.36290150311279501</v>
      </c>
    </row>
    <row r="10" spans="2:17" x14ac:dyDescent="0.3">
      <c r="B10" s="18" t="s">
        <v>79</v>
      </c>
      <c r="C10" s="17">
        <v>0.10619826669044</v>
      </c>
      <c r="D10" s="17">
        <v>0.12046873737420299</v>
      </c>
      <c r="E10" s="17">
        <v>0.119362761956594</v>
      </c>
      <c r="F10" s="17">
        <v>0.104531381089172</v>
      </c>
      <c r="G10" s="17">
        <v>0.12187405309569201</v>
      </c>
      <c r="H10" s="17">
        <v>0.10753304995143199</v>
      </c>
      <c r="I10" s="17">
        <v>0.124424848332052</v>
      </c>
      <c r="J10" s="17">
        <v>0.11782133026678999</v>
      </c>
      <c r="K10" s="17">
        <v>0.111727673651929</v>
      </c>
      <c r="L10" s="17">
        <v>0.17026419860598799</v>
      </c>
      <c r="M10" s="17">
        <v>0.115436873330935</v>
      </c>
      <c r="N10" s="17">
        <v>0.114915514978502</v>
      </c>
      <c r="O10" s="17">
        <v>0.105478851021047</v>
      </c>
      <c r="P10" s="17">
        <v>0.14158610318423601</v>
      </c>
    </row>
    <row r="11" spans="2:17" x14ac:dyDescent="0.3">
      <c r="B11" s="16"/>
      <c r="C11" s="16"/>
      <c r="D11" s="16"/>
      <c r="E11" s="16"/>
      <c r="F11" s="16"/>
      <c r="G11" s="16"/>
      <c r="H11" s="16"/>
      <c r="I11" s="16"/>
      <c r="J11" s="16"/>
      <c r="K11" s="16"/>
      <c r="L11" s="16"/>
      <c r="M11" s="16"/>
      <c r="N11" s="16"/>
      <c r="O11" s="16"/>
      <c r="P11" s="16"/>
    </row>
    <row r="12" spans="2:17" x14ac:dyDescent="0.3">
      <c r="B12" t="s">
        <v>66</v>
      </c>
    </row>
    <row r="13" spans="2:17" x14ac:dyDescent="0.3">
      <c r="B13" t="s">
        <v>67</v>
      </c>
    </row>
    <row r="17" spans="2:2" x14ac:dyDescent="0.3">
      <c r="B17" s="8" t="str">
        <f>HYPERLINK("#'Contents'!A1", "Return to Contents")</f>
        <v>Return to Contents</v>
      </c>
    </row>
  </sheetData>
  <mergeCells count="1">
    <mergeCell ref="D2:Q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0.16286175327228</v>
      </c>
      <c r="D9" s="17">
        <v>0.175582828163758</v>
      </c>
      <c r="E9" s="17">
        <v>0.14990248389786201</v>
      </c>
      <c r="F9" s="17"/>
      <c r="G9" s="17">
        <v>0.23837670030268401</v>
      </c>
      <c r="H9" s="17">
        <v>0.32717609050199098</v>
      </c>
      <c r="I9" s="17">
        <v>0.12852775965720201</v>
      </c>
      <c r="J9" s="17">
        <v>7.2636912852446597E-2</v>
      </c>
      <c r="K9" s="17">
        <v>0.120432760451257</v>
      </c>
      <c r="L9" s="17">
        <v>0.108822027247178</v>
      </c>
      <c r="M9" s="17"/>
      <c r="N9" s="17">
        <v>0.25057041357239401</v>
      </c>
      <c r="O9" s="17">
        <v>0.13994037864693501</v>
      </c>
      <c r="P9" s="17">
        <v>0.120941267656858</v>
      </c>
      <c r="Q9" s="17">
        <v>0.12901790100927299</v>
      </c>
      <c r="R9" s="17"/>
      <c r="S9" s="17">
        <v>0.29189374524175798</v>
      </c>
      <c r="T9" s="17">
        <v>0.13655002814636699</v>
      </c>
      <c r="U9" s="17">
        <v>0.155259078380553</v>
      </c>
      <c r="V9" s="17">
        <v>0.14960009986652301</v>
      </c>
      <c r="W9" s="17">
        <v>0.15717700046196201</v>
      </c>
      <c r="X9" s="17">
        <v>0.125733966299997</v>
      </c>
      <c r="Y9" s="17">
        <v>0.13073196292924899</v>
      </c>
      <c r="Z9" s="17">
        <v>0.18583483019452701</v>
      </c>
      <c r="AA9" s="17">
        <v>0.165393725997205</v>
      </c>
      <c r="AB9" s="17">
        <v>0.13106122538607001</v>
      </c>
      <c r="AC9" s="17">
        <v>0.12829881882269001</v>
      </c>
      <c r="AD9" s="17">
        <v>5.7079711333495799E-2</v>
      </c>
      <c r="AE9" s="17"/>
      <c r="AF9" s="17">
        <v>0.14839028664792001</v>
      </c>
      <c r="AG9" s="17">
        <v>0.19969563302874699</v>
      </c>
      <c r="AH9" s="17">
        <v>6.0656035150687099E-2</v>
      </c>
      <c r="AI9" s="17">
        <v>0.28570973149232798</v>
      </c>
      <c r="AJ9" s="17">
        <v>0.15097501734215199</v>
      </c>
      <c r="AK9" s="17"/>
      <c r="AL9" s="17">
        <v>0.14271748424610001</v>
      </c>
      <c r="AM9" s="17">
        <v>6.6507538039779796E-2</v>
      </c>
      <c r="AN9" s="17">
        <v>0.23113626362358</v>
      </c>
      <c r="AO9" s="17">
        <v>0.43070421706767698</v>
      </c>
      <c r="AP9" s="17">
        <v>0.105888940374902</v>
      </c>
      <c r="AQ9" s="17"/>
      <c r="AR9" s="17">
        <v>0.10798973211453899</v>
      </c>
      <c r="AS9" s="17">
        <v>0.15261318811226501</v>
      </c>
      <c r="AT9" s="17">
        <v>0.36950273314205201</v>
      </c>
    </row>
    <row r="10" spans="2:46" x14ac:dyDescent="0.3">
      <c r="B10" s="18" t="s">
        <v>248</v>
      </c>
      <c r="C10" s="17">
        <v>0.35084335378917902</v>
      </c>
      <c r="D10" s="17">
        <v>0.41180800670833001</v>
      </c>
      <c r="E10" s="17">
        <v>0.29116087930276702</v>
      </c>
      <c r="F10" s="17"/>
      <c r="G10" s="17">
        <v>0.238409124383372</v>
      </c>
      <c r="H10" s="17">
        <v>0.27630406566631099</v>
      </c>
      <c r="I10" s="17">
        <v>0.30238243507323598</v>
      </c>
      <c r="J10" s="17">
        <v>0.38166024006182703</v>
      </c>
      <c r="K10" s="17">
        <v>0.45250703389253</v>
      </c>
      <c r="L10" s="17">
        <v>0.43245085245975901</v>
      </c>
      <c r="M10" s="17"/>
      <c r="N10" s="17">
        <v>0.34715711218874001</v>
      </c>
      <c r="O10" s="17">
        <v>0.33697182452608898</v>
      </c>
      <c r="P10" s="17">
        <v>0.411076200005635</v>
      </c>
      <c r="Q10" s="17">
        <v>0.318819145229223</v>
      </c>
      <c r="R10" s="17"/>
      <c r="S10" s="17">
        <v>0.26634131171722802</v>
      </c>
      <c r="T10" s="17">
        <v>0.35572012691743898</v>
      </c>
      <c r="U10" s="17">
        <v>0.368206874407286</v>
      </c>
      <c r="V10" s="17">
        <v>0.38453261926482402</v>
      </c>
      <c r="W10" s="17">
        <v>0.40139081562249301</v>
      </c>
      <c r="X10" s="17">
        <v>0.41382935950863398</v>
      </c>
      <c r="Y10" s="17">
        <v>0.36840305126499001</v>
      </c>
      <c r="Z10" s="17">
        <v>0.34672659363145603</v>
      </c>
      <c r="AA10" s="17">
        <v>0.33451906965334099</v>
      </c>
      <c r="AB10" s="17">
        <v>0.33643464214140301</v>
      </c>
      <c r="AC10" s="17">
        <v>0.32847656931351898</v>
      </c>
      <c r="AD10" s="17">
        <v>0.36932646977335598</v>
      </c>
      <c r="AE10" s="17"/>
      <c r="AF10" s="17">
        <v>0.14690967116504799</v>
      </c>
      <c r="AG10" s="17">
        <v>0.29536718091640801</v>
      </c>
      <c r="AH10" s="17">
        <v>0.74993280945318397</v>
      </c>
      <c r="AI10" s="17">
        <v>0.45288151284950501</v>
      </c>
      <c r="AJ10" s="17">
        <v>0.26204538896238599</v>
      </c>
      <c r="AK10" s="17"/>
      <c r="AL10" s="17">
        <v>0.25554021879444699</v>
      </c>
      <c r="AM10" s="17">
        <v>0.73240408816692504</v>
      </c>
      <c r="AN10" s="17">
        <v>0.268666665303539</v>
      </c>
      <c r="AO10" s="17">
        <v>0.26180506157820599</v>
      </c>
      <c r="AP10" s="17">
        <v>0.166810298925779</v>
      </c>
      <c r="AQ10" s="17"/>
      <c r="AR10" s="17">
        <v>0.25125026182030602</v>
      </c>
      <c r="AS10" s="17">
        <v>0.52314455622051304</v>
      </c>
      <c r="AT10" s="17">
        <v>0.35661094238007801</v>
      </c>
    </row>
    <row r="11" spans="2:46" x14ac:dyDescent="0.3">
      <c r="B11" s="18" t="s">
        <v>232</v>
      </c>
      <c r="C11" s="17">
        <v>0.38009662624810098</v>
      </c>
      <c r="D11" s="17">
        <v>0.34743657493758301</v>
      </c>
      <c r="E11" s="17">
        <v>0.41228577367193803</v>
      </c>
      <c r="F11" s="17"/>
      <c r="G11" s="17">
        <v>0.33521351892801299</v>
      </c>
      <c r="H11" s="17">
        <v>0.28435950171130397</v>
      </c>
      <c r="I11" s="17">
        <v>0.41865947465489201</v>
      </c>
      <c r="J11" s="17">
        <v>0.47289449573222497</v>
      </c>
      <c r="K11" s="17">
        <v>0.35880888383618897</v>
      </c>
      <c r="L11" s="17">
        <v>0.39526992364031999</v>
      </c>
      <c r="M11" s="17"/>
      <c r="N11" s="17">
        <v>0.34775965587163499</v>
      </c>
      <c r="O11" s="17">
        <v>0.39148425587411401</v>
      </c>
      <c r="P11" s="17">
        <v>0.34883704741914301</v>
      </c>
      <c r="Q11" s="17">
        <v>0.43125016771373498</v>
      </c>
      <c r="R11" s="17"/>
      <c r="S11" s="17">
        <v>0.30815209782045599</v>
      </c>
      <c r="T11" s="17">
        <v>0.38009381821127702</v>
      </c>
      <c r="U11" s="17">
        <v>0.33288718864957401</v>
      </c>
      <c r="V11" s="17">
        <v>0.32965462904291798</v>
      </c>
      <c r="W11" s="17">
        <v>0.38736261744061501</v>
      </c>
      <c r="X11" s="17">
        <v>0.33771048942835702</v>
      </c>
      <c r="Y11" s="17">
        <v>0.41783231612674698</v>
      </c>
      <c r="Z11" s="17">
        <v>0.44514516465406501</v>
      </c>
      <c r="AA11" s="17">
        <v>0.40677358021950599</v>
      </c>
      <c r="AB11" s="17">
        <v>0.45368099638243298</v>
      </c>
      <c r="AC11" s="17">
        <v>0.45241045079034797</v>
      </c>
      <c r="AD11" s="17">
        <v>0.477913065031151</v>
      </c>
      <c r="AE11" s="17"/>
      <c r="AF11" s="17">
        <v>0.56954322450343797</v>
      </c>
      <c r="AG11" s="17">
        <v>0.43033558086215901</v>
      </c>
      <c r="AH11" s="17">
        <v>0.14621586640259601</v>
      </c>
      <c r="AI11" s="17">
        <v>0.20049819774250799</v>
      </c>
      <c r="AJ11" s="17">
        <v>0.50354054149461702</v>
      </c>
      <c r="AK11" s="17"/>
      <c r="AL11" s="17">
        <v>0.49114530363466002</v>
      </c>
      <c r="AM11" s="17">
        <v>0.155006063020247</v>
      </c>
      <c r="AN11" s="17">
        <v>0.42758799212750698</v>
      </c>
      <c r="AO11" s="17">
        <v>0.24433212916286401</v>
      </c>
      <c r="AP11" s="17">
        <v>0.60437985541061301</v>
      </c>
      <c r="AQ11" s="17"/>
      <c r="AR11" s="17">
        <v>0.50794862749349601</v>
      </c>
      <c r="AS11" s="17">
        <v>0.27310280397242198</v>
      </c>
      <c r="AT11" s="17">
        <v>0.21600380857451901</v>
      </c>
    </row>
    <row r="12" spans="2:46" x14ac:dyDescent="0.3">
      <c r="B12" s="18" t="s">
        <v>79</v>
      </c>
      <c r="C12" s="19">
        <v>0.10619826669044</v>
      </c>
      <c r="D12" s="19">
        <v>6.5172590190329505E-2</v>
      </c>
      <c r="E12" s="19">
        <v>0.146650863127433</v>
      </c>
      <c r="F12" s="19"/>
      <c r="G12" s="19">
        <v>0.188000656385931</v>
      </c>
      <c r="H12" s="19">
        <v>0.112160342120394</v>
      </c>
      <c r="I12" s="19">
        <v>0.15043033061467001</v>
      </c>
      <c r="J12" s="19">
        <v>7.2808351353501E-2</v>
      </c>
      <c r="K12" s="19">
        <v>6.8251321820023997E-2</v>
      </c>
      <c r="L12" s="19">
        <v>6.3457196652742895E-2</v>
      </c>
      <c r="M12" s="19"/>
      <c r="N12" s="19">
        <v>5.4512818367230903E-2</v>
      </c>
      <c r="O12" s="19">
        <v>0.131603540952862</v>
      </c>
      <c r="P12" s="19">
        <v>0.119145484918365</v>
      </c>
      <c r="Q12" s="19">
        <v>0.12091278604776801</v>
      </c>
      <c r="R12" s="19"/>
      <c r="S12" s="19">
        <v>0.133612845220558</v>
      </c>
      <c r="T12" s="19">
        <v>0.127636026724917</v>
      </c>
      <c r="U12" s="19">
        <v>0.14364685856258699</v>
      </c>
      <c r="V12" s="19">
        <v>0.136212651825735</v>
      </c>
      <c r="W12" s="19">
        <v>5.4069566474929602E-2</v>
      </c>
      <c r="X12" s="19">
        <v>0.122726184763013</v>
      </c>
      <c r="Y12" s="19">
        <v>8.3032669679013807E-2</v>
      </c>
      <c r="Z12" s="19">
        <v>2.2293411519951099E-2</v>
      </c>
      <c r="AA12" s="19">
        <v>9.3313624129948494E-2</v>
      </c>
      <c r="AB12" s="19">
        <v>7.8823136090093004E-2</v>
      </c>
      <c r="AC12" s="19">
        <v>9.0814161073442604E-2</v>
      </c>
      <c r="AD12" s="19">
        <v>9.5680753861997203E-2</v>
      </c>
      <c r="AE12" s="19"/>
      <c r="AF12" s="19">
        <v>0.135156817683594</v>
      </c>
      <c r="AG12" s="19">
        <v>7.4601605192685397E-2</v>
      </c>
      <c r="AH12" s="19">
        <v>4.3195288993533303E-2</v>
      </c>
      <c r="AI12" s="19">
        <v>6.0910557915659302E-2</v>
      </c>
      <c r="AJ12" s="19">
        <v>8.3439052200844993E-2</v>
      </c>
      <c r="AK12" s="19"/>
      <c r="AL12" s="19">
        <v>0.110596993324794</v>
      </c>
      <c r="AM12" s="19">
        <v>4.6082310773048397E-2</v>
      </c>
      <c r="AN12" s="19">
        <v>7.2609078945374397E-2</v>
      </c>
      <c r="AO12" s="19">
        <v>6.3158592191253998E-2</v>
      </c>
      <c r="AP12" s="19">
        <v>0.122920905288706</v>
      </c>
      <c r="AQ12" s="19"/>
      <c r="AR12" s="19">
        <v>0.13281137857165901</v>
      </c>
      <c r="AS12" s="19">
        <v>5.11394516947992E-2</v>
      </c>
      <c r="AT12" s="19">
        <v>5.7882515903350903E-2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0.20595438757224299</v>
      </c>
      <c r="D9" s="17">
        <v>0.21787955320880101</v>
      </c>
      <c r="E9" s="17">
        <v>0.194896368886044</v>
      </c>
      <c r="F9" s="17"/>
      <c r="G9" s="17">
        <v>0.21532892989892499</v>
      </c>
      <c r="H9" s="17">
        <v>0.32240866776896498</v>
      </c>
      <c r="I9" s="17">
        <v>0.16193689511386899</v>
      </c>
      <c r="J9" s="17">
        <v>9.4340058656277301E-2</v>
      </c>
      <c r="K9" s="17">
        <v>0.20669746935438599</v>
      </c>
      <c r="L9" s="17">
        <v>0.231139199668808</v>
      </c>
      <c r="M9" s="17"/>
      <c r="N9" s="17">
        <v>0.29477226460829198</v>
      </c>
      <c r="O9" s="17">
        <v>0.20356287720708999</v>
      </c>
      <c r="P9" s="17">
        <v>0.15477429300212001</v>
      </c>
      <c r="Q9" s="17">
        <v>0.15825774212422</v>
      </c>
      <c r="R9" s="17"/>
      <c r="S9" s="17">
        <v>0.299350425893251</v>
      </c>
      <c r="T9" s="17">
        <v>0.184078124422072</v>
      </c>
      <c r="U9" s="17">
        <v>0.24700975123788499</v>
      </c>
      <c r="V9" s="17">
        <v>0.198415231320656</v>
      </c>
      <c r="W9" s="17">
        <v>0.144678556339876</v>
      </c>
      <c r="X9" s="17">
        <v>0.15736447058047001</v>
      </c>
      <c r="Y9" s="17">
        <v>0.212794791618651</v>
      </c>
      <c r="Z9" s="17">
        <v>0.16019699985577601</v>
      </c>
      <c r="AA9" s="17">
        <v>0.21699002055274899</v>
      </c>
      <c r="AB9" s="17">
        <v>0.182517025819453</v>
      </c>
      <c r="AC9" s="17">
        <v>0.19188273868177799</v>
      </c>
      <c r="AD9" s="17">
        <v>0.16175893031654701</v>
      </c>
      <c r="AE9" s="17"/>
      <c r="AF9" s="17">
        <v>0.18061135602775399</v>
      </c>
      <c r="AG9" s="17">
        <v>0.222407289614662</v>
      </c>
      <c r="AH9" s="17">
        <v>7.6218672530701206E-2</v>
      </c>
      <c r="AI9" s="17">
        <v>0.40201662835441698</v>
      </c>
      <c r="AJ9" s="17">
        <v>0.21302684153854301</v>
      </c>
      <c r="AK9" s="17"/>
      <c r="AL9" s="17">
        <v>0.21168069501260001</v>
      </c>
      <c r="AM9" s="17">
        <v>8.1831539305180306E-2</v>
      </c>
      <c r="AN9" s="17">
        <v>0.26211978545875603</v>
      </c>
      <c r="AO9" s="17">
        <v>0.54833161237301098</v>
      </c>
      <c r="AP9" s="17">
        <v>0.13600192293662899</v>
      </c>
      <c r="AQ9" s="17"/>
      <c r="AR9" s="17">
        <v>0.12957875851475101</v>
      </c>
      <c r="AS9" s="17">
        <v>0.17686196257221301</v>
      </c>
      <c r="AT9" s="17">
        <v>0.497387119145207</v>
      </c>
    </row>
    <row r="10" spans="2:46" x14ac:dyDescent="0.3">
      <c r="B10" s="18" t="s">
        <v>248</v>
      </c>
      <c r="C10" s="17">
        <v>0.249314769330133</v>
      </c>
      <c r="D10" s="17">
        <v>0.29657905847156102</v>
      </c>
      <c r="E10" s="17">
        <v>0.20273603084256001</v>
      </c>
      <c r="F10" s="17"/>
      <c r="G10" s="17">
        <v>0.21848387301813299</v>
      </c>
      <c r="H10" s="17">
        <v>0.236499986645307</v>
      </c>
      <c r="I10" s="17">
        <v>0.225798684756259</v>
      </c>
      <c r="J10" s="17">
        <v>0.29191005858471902</v>
      </c>
      <c r="K10" s="17">
        <v>0.29421306879137399</v>
      </c>
      <c r="L10" s="17">
        <v>0.234634434579955</v>
      </c>
      <c r="M10" s="17"/>
      <c r="N10" s="17">
        <v>0.22660565373746799</v>
      </c>
      <c r="O10" s="17">
        <v>0.20386555952360799</v>
      </c>
      <c r="P10" s="17">
        <v>0.337985975453447</v>
      </c>
      <c r="Q10" s="17">
        <v>0.24436796747783601</v>
      </c>
      <c r="R10" s="17"/>
      <c r="S10" s="17">
        <v>0.23231038401514101</v>
      </c>
      <c r="T10" s="17">
        <v>0.20842441923929</v>
      </c>
      <c r="U10" s="17">
        <v>0.27944617384232801</v>
      </c>
      <c r="V10" s="17">
        <v>0.30638673881077799</v>
      </c>
      <c r="W10" s="17">
        <v>0.296097782353543</v>
      </c>
      <c r="X10" s="17">
        <v>0.285559999430059</v>
      </c>
      <c r="Y10" s="17">
        <v>0.232939723177158</v>
      </c>
      <c r="Z10" s="17">
        <v>0.28533867463636198</v>
      </c>
      <c r="AA10" s="17">
        <v>0.25417743294164602</v>
      </c>
      <c r="AB10" s="17">
        <v>0.23101232548082901</v>
      </c>
      <c r="AC10" s="17">
        <v>0.18474185793192499</v>
      </c>
      <c r="AD10" s="17">
        <v>0.176685632166656</v>
      </c>
      <c r="AE10" s="17"/>
      <c r="AF10" s="17">
        <v>8.1588601739061295E-2</v>
      </c>
      <c r="AG10" s="17">
        <v>0.20081704435880801</v>
      </c>
      <c r="AH10" s="17">
        <v>0.65771030230113703</v>
      </c>
      <c r="AI10" s="17">
        <v>0.28097152891656701</v>
      </c>
      <c r="AJ10" s="17">
        <v>0.145686746505163</v>
      </c>
      <c r="AK10" s="17"/>
      <c r="AL10" s="17">
        <v>0.14752455496821201</v>
      </c>
      <c r="AM10" s="17">
        <v>0.61679306479932205</v>
      </c>
      <c r="AN10" s="17">
        <v>0.18424441567920799</v>
      </c>
      <c r="AO10" s="17">
        <v>0.15594113485144501</v>
      </c>
      <c r="AP10" s="17">
        <v>5.7563334971414901E-2</v>
      </c>
      <c r="AQ10" s="17"/>
      <c r="AR10" s="17">
        <v>0.17674052080480401</v>
      </c>
      <c r="AS10" s="17">
        <v>0.39757804290920001</v>
      </c>
      <c r="AT10" s="17">
        <v>0.22511573382439301</v>
      </c>
    </row>
    <row r="11" spans="2:46" x14ac:dyDescent="0.3">
      <c r="B11" s="18" t="s">
        <v>232</v>
      </c>
      <c r="C11" s="17">
        <v>0.42426210572342099</v>
      </c>
      <c r="D11" s="17">
        <v>0.39858985732186197</v>
      </c>
      <c r="E11" s="17">
        <v>0.448750141584698</v>
      </c>
      <c r="F11" s="17"/>
      <c r="G11" s="17">
        <v>0.39602465991305102</v>
      </c>
      <c r="H11" s="17">
        <v>0.34075956967299298</v>
      </c>
      <c r="I11" s="17">
        <v>0.45285802123806201</v>
      </c>
      <c r="J11" s="17">
        <v>0.500160551476999</v>
      </c>
      <c r="K11" s="17">
        <v>0.40973009890876999</v>
      </c>
      <c r="L11" s="17">
        <v>0.43572262501843601</v>
      </c>
      <c r="M11" s="17"/>
      <c r="N11" s="17">
        <v>0.40905043304912703</v>
      </c>
      <c r="O11" s="17">
        <v>0.45915725344005098</v>
      </c>
      <c r="P11" s="17">
        <v>0.37579272234056899</v>
      </c>
      <c r="Q11" s="17">
        <v>0.44369424560867698</v>
      </c>
      <c r="R11" s="17"/>
      <c r="S11" s="17">
        <v>0.330302875157785</v>
      </c>
      <c r="T11" s="17">
        <v>0.47638987433436503</v>
      </c>
      <c r="U11" s="17">
        <v>0.312992236931596</v>
      </c>
      <c r="V11" s="17">
        <v>0.37323054352294899</v>
      </c>
      <c r="W11" s="17">
        <v>0.44805345228723398</v>
      </c>
      <c r="X11" s="17">
        <v>0.43769679328640099</v>
      </c>
      <c r="Y11" s="17">
        <v>0.42957131465887299</v>
      </c>
      <c r="Z11" s="17">
        <v>0.50335387712106905</v>
      </c>
      <c r="AA11" s="17">
        <v>0.41281165196178399</v>
      </c>
      <c r="AB11" s="17">
        <v>0.48420702734883098</v>
      </c>
      <c r="AC11" s="17">
        <v>0.49537738068693599</v>
      </c>
      <c r="AD11" s="17">
        <v>0.61709492827233703</v>
      </c>
      <c r="AE11" s="17"/>
      <c r="AF11" s="17">
        <v>0.62470038537263695</v>
      </c>
      <c r="AG11" s="17">
        <v>0.49533653508117997</v>
      </c>
      <c r="AH11" s="17">
        <v>0.19042681594732799</v>
      </c>
      <c r="AI11" s="17">
        <v>0.22619290672131101</v>
      </c>
      <c r="AJ11" s="17">
        <v>0.53601767352307494</v>
      </c>
      <c r="AK11" s="17"/>
      <c r="AL11" s="17">
        <v>0.52845810765852996</v>
      </c>
      <c r="AM11" s="17">
        <v>0.22628396352572</v>
      </c>
      <c r="AN11" s="17">
        <v>0.48427213196990199</v>
      </c>
      <c r="AO11" s="17">
        <v>0.22829714753449901</v>
      </c>
      <c r="AP11" s="17">
        <v>0.69948702746812697</v>
      </c>
      <c r="AQ11" s="17"/>
      <c r="AR11" s="17">
        <v>0.55911871514684996</v>
      </c>
      <c r="AS11" s="17">
        <v>0.34392678570864899</v>
      </c>
      <c r="AT11" s="17">
        <v>0.20631130319442201</v>
      </c>
    </row>
    <row r="12" spans="2:46" x14ac:dyDescent="0.3">
      <c r="B12" s="18" t="s">
        <v>79</v>
      </c>
      <c r="C12" s="19">
        <v>0.12046873737420299</v>
      </c>
      <c r="D12" s="19">
        <v>8.6951530997775306E-2</v>
      </c>
      <c r="E12" s="19">
        <v>0.15361745868669899</v>
      </c>
      <c r="F12" s="19"/>
      <c r="G12" s="19">
        <v>0.17016253716989099</v>
      </c>
      <c r="H12" s="19">
        <v>0.100331775912734</v>
      </c>
      <c r="I12" s="19">
        <v>0.15940639889180999</v>
      </c>
      <c r="J12" s="19">
        <v>0.11358933128200401</v>
      </c>
      <c r="K12" s="19">
        <v>8.9359362945469006E-2</v>
      </c>
      <c r="L12" s="19">
        <v>9.8503740732801701E-2</v>
      </c>
      <c r="M12" s="19"/>
      <c r="N12" s="19">
        <v>6.9571648605113195E-2</v>
      </c>
      <c r="O12" s="19">
        <v>0.13341430982925201</v>
      </c>
      <c r="P12" s="19">
        <v>0.13144700920386401</v>
      </c>
      <c r="Q12" s="19">
        <v>0.153680044789266</v>
      </c>
      <c r="R12" s="19"/>
      <c r="S12" s="19">
        <v>0.13803631493382301</v>
      </c>
      <c r="T12" s="19">
        <v>0.131107582004274</v>
      </c>
      <c r="U12" s="19">
        <v>0.16055183798819</v>
      </c>
      <c r="V12" s="19">
        <v>0.12196748634561699</v>
      </c>
      <c r="W12" s="19">
        <v>0.111170209019348</v>
      </c>
      <c r="X12" s="19">
        <v>0.119378736703069</v>
      </c>
      <c r="Y12" s="19">
        <v>0.12469417054531701</v>
      </c>
      <c r="Z12" s="19">
        <v>5.1110448386793003E-2</v>
      </c>
      <c r="AA12" s="19">
        <v>0.116020894543822</v>
      </c>
      <c r="AB12" s="19">
        <v>0.102263621350886</v>
      </c>
      <c r="AC12" s="19">
        <v>0.127998022699361</v>
      </c>
      <c r="AD12" s="19">
        <v>4.4460509244459497E-2</v>
      </c>
      <c r="AE12" s="19"/>
      <c r="AF12" s="19">
        <v>0.113099656860548</v>
      </c>
      <c r="AG12" s="19">
        <v>8.1439130945349505E-2</v>
      </c>
      <c r="AH12" s="19">
        <v>7.5644209220833897E-2</v>
      </c>
      <c r="AI12" s="19">
        <v>9.0818936007705006E-2</v>
      </c>
      <c r="AJ12" s="19">
        <v>0.10526873843322</v>
      </c>
      <c r="AK12" s="19"/>
      <c r="AL12" s="19">
        <v>0.112336642360657</v>
      </c>
      <c r="AM12" s="19">
        <v>7.5091432369777306E-2</v>
      </c>
      <c r="AN12" s="19">
        <v>6.9363666892134399E-2</v>
      </c>
      <c r="AO12" s="19">
        <v>6.7430105241045202E-2</v>
      </c>
      <c r="AP12" s="19">
        <v>0.106947714623829</v>
      </c>
      <c r="AQ12" s="19"/>
      <c r="AR12" s="19">
        <v>0.13456200553359601</v>
      </c>
      <c r="AS12" s="19">
        <v>8.1633208809938795E-2</v>
      </c>
      <c r="AT12" s="19">
        <v>7.1185843835977397E-2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0.190521684986281</v>
      </c>
      <c r="D9" s="17">
        <v>0.216147969290888</v>
      </c>
      <c r="E9" s="17">
        <v>0.16601319940770301</v>
      </c>
      <c r="F9" s="17"/>
      <c r="G9" s="17">
        <v>0.199043350772347</v>
      </c>
      <c r="H9" s="17">
        <v>0.29506415711943701</v>
      </c>
      <c r="I9" s="17">
        <v>0.15256474220859101</v>
      </c>
      <c r="J9" s="17">
        <v>9.3830325679287493E-2</v>
      </c>
      <c r="K9" s="17">
        <v>0.14882442872340801</v>
      </c>
      <c r="L9" s="17">
        <v>0.23741784671933699</v>
      </c>
      <c r="M9" s="17"/>
      <c r="N9" s="17">
        <v>0.26342630460095001</v>
      </c>
      <c r="O9" s="17">
        <v>0.182302532739199</v>
      </c>
      <c r="P9" s="17">
        <v>0.16071852940995601</v>
      </c>
      <c r="Q9" s="17">
        <v>0.14705899844995199</v>
      </c>
      <c r="R9" s="17"/>
      <c r="S9" s="17">
        <v>0.27222516232696697</v>
      </c>
      <c r="T9" s="17">
        <v>0.157772384869725</v>
      </c>
      <c r="U9" s="17">
        <v>0.21562270244710599</v>
      </c>
      <c r="V9" s="17">
        <v>0.23824187667757099</v>
      </c>
      <c r="W9" s="17">
        <v>0.123096207876542</v>
      </c>
      <c r="X9" s="17">
        <v>0.146231447737283</v>
      </c>
      <c r="Y9" s="17">
        <v>0.19924194662525099</v>
      </c>
      <c r="Z9" s="17">
        <v>0.199901237189896</v>
      </c>
      <c r="AA9" s="17">
        <v>0.196143593525898</v>
      </c>
      <c r="AB9" s="17">
        <v>0.14783389656031001</v>
      </c>
      <c r="AC9" s="17">
        <v>0.18413937072002801</v>
      </c>
      <c r="AD9" s="17">
        <v>0.112656206864578</v>
      </c>
      <c r="AE9" s="17"/>
      <c r="AF9" s="17">
        <v>0.150804893363439</v>
      </c>
      <c r="AG9" s="17">
        <v>0.199497131286584</v>
      </c>
      <c r="AH9" s="17">
        <v>7.4100431228579997E-2</v>
      </c>
      <c r="AI9" s="17">
        <v>0.39686736740571099</v>
      </c>
      <c r="AJ9" s="17">
        <v>0.18430436641394199</v>
      </c>
      <c r="AK9" s="17"/>
      <c r="AL9" s="17">
        <v>0.203841226364185</v>
      </c>
      <c r="AM9" s="17">
        <v>8.0084216095528293E-2</v>
      </c>
      <c r="AN9" s="17">
        <v>0.23928618582674799</v>
      </c>
      <c r="AO9" s="17">
        <v>0.52300319471227696</v>
      </c>
      <c r="AP9" s="17">
        <v>0.112104989442562</v>
      </c>
      <c r="AQ9" s="17"/>
      <c r="AR9" s="17">
        <v>0.108879026877607</v>
      </c>
      <c r="AS9" s="17">
        <v>0.159112057459073</v>
      </c>
      <c r="AT9" s="17">
        <v>0.49899388307082199</v>
      </c>
    </row>
    <row r="10" spans="2:46" x14ac:dyDescent="0.3">
      <c r="B10" s="18" t="s">
        <v>248</v>
      </c>
      <c r="C10" s="17">
        <v>0.215128252077633</v>
      </c>
      <c r="D10" s="17">
        <v>0.26252557864487402</v>
      </c>
      <c r="E10" s="17">
        <v>0.16831822346130201</v>
      </c>
      <c r="F10" s="17"/>
      <c r="G10" s="17">
        <v>0.23808834776214499</v>
      </c>
      <c r="H10" s="17">
        <v>0.24038789032393901</v>
      </c>
      <c r="I10" s="17">
        <v>0.19253912963251399</v>
      </c>
      <c r="J10" s="17">
        <v>0.244800910088985</v>
      </c>
      <c r="K10" s="17">
        <v>0.227821105483727</v>
      </c>
      <c r="L10" s="17">
        <v>0.16506256787934301</v>
      </c>
      <c r="M10" s="17"/>
      <c r="N10" s="17">
        <v>0.22104250924874799</v>
      </c>
      <c r="O10" s="17">
        <v>0.16562393704883399</v>
      </c>
      <c r="P10" s="17">
        <v>0.27163642728341603</v>
      </c>
      <c r="Q10" s="17">
        <v>0.211389104979753</v>
      </c>
      <c r="R10" s="17"/>
      <c r="S10" s="17">
        <v>0.222634378323326</v>
      </c>
      <c r="T10" s="17">
        <v>0.211520656516792</v>
      </c>
      <c r="U10" s="17">
        <v>0.22985192302350499</v>
      </c>
      <c r="V10" s="17">
        <v>0.22049237142693701</v>
      </c>
      <c r="W10" s="17">
        <v>0.25187602531268199</v>
      </c>
      <c r="X10" s="17">
        <v>0.26999193267989102</v>
      </c>
      <c r="Y10" s="17">
        <v>0.208885604375873</v>
      </c>
      <c r="Z10" s="17">
        <v>0.173027043325365</v>
      </c>
      <c r="AA10" s="17">
        <v>0.21112767516848999</v>
      </c>
      <c r="AB10" s="17">
        <v>0.17186357611355901</v>
      </c>
      <c r="AC10" s="17">
        <v>0.177221463723015</v>
      </c>
      <c r="AD10" s="17">
        <v>0.16992551444371901</v>
      </c>
      <c r="AE10" s="17"/>
      <c r="AF10" s="17">
        <v>8.4547288281258001E-2</v>
      </c>
      <c r="AG10" s="17">
        <v>0.17287045728706399</v>
      </c>
      <c r="AH10" s="17">
        <v>0.61204448996997096</v>
      </c>
      <c r="AI10" s="17">
        <v>0.23706925934457199</v>
      </c>
      <c r="AJ10" s="17">
        <v>0.104001384649985</v>
      </c>
      <c r="AK10" s="17"/>
      <c r="AL10" s="17">
        <v>9.9004587079608797E-2</v>
      </c>
      <c r="AM10" s="17">
        <v>0.54147410512525995</v>
      </c>
      <c r="AN10" s="17">
        <v>0.17628655356874501</v>
      </c>
      <c r="AO10" s="17">
        <v>0.125012643787626</v>
      </c>
      <c r="AP10" s="17">
        <v>7.38659622924807E-2</v>
      </c>
      <c r="AQ10" s="17"/>
      <c r="AR10" s="17">
        <v>0.15645028717314599</v>
      </c>
      <c r="AS10" s="17">
        <v>0.33972840944537602</v>
      </c>
      <c r="AT10" s="17">
        <v>0.184344043179372</v>
      </c>
    </row>
    <row r="11" spans="2:46" x14ac:dyDescent="0.3">
      <c r="B11" s="18" t="s">
        <v>232</v>
      </c>
      <c r="C11" s="17">
        <v>0.47498730097949199</v>
      </c>
      <c r="D11" s="17">
        <v>0.438766407327082</v>
      </c>
      <c r="E11" s="17">
        <v>0.50994590812415197</v>
      </c>
      <c r="F11" s="17"/>
      <c r="G11" s="17">
        <v>0.383368892795726</v>
      </c>
      <c r="H11" s="17">
        <v>0.37184576913568501</v>
      </c>
      <c r="I11" s="17">
        <v>0.50967816701108104</v>
      </c>
      <c r="J11" s="17">
        <v>0.56721053893205198</v>
      </c>
      <c r="K11" s="17">
        <v>0.52336065245753904</v>
      </c>
      <c r="L11" s="17">
        <v>0.48410367745889499</v>
      </c>
      <c r="M11" s="17"/>
      <c r="N11" s="17">
        <v>0.45590451003948501</v>
      </c>
      <c r="O11" s="17">
        <v>0.52213671772414605</v>
      </c>
      <c r="P11" s="17">
        <v>0.43407488635968799</v>
      </c>
      <c r="Q11" s="17">
        <v>0.48220185034480201</v>
      </c>
      <c r="R11" s="17"/>
      <c r="S11" s="17">
        <v>0.350134099006217</v>
      </c>
      <c r="T11" s="17">
        <v>0.50623940801794398</v>
      </c>
      <c r="U11" s="17">
        <v>0.39401263454627899</v>
      </c>
      <c r="V11" s="17">
        <v>0.40723667801757302</v>
      </c>
      <c r="W11" s="17">
        <v>0.53795054876187398</v>
      </c>
      <c r="X11" s="17">
        <v>0.45791699360426302</v>
      </c>
      <c r="Y11" s="17">
        <v>0.50216112353030995</v>
      </c>
      <c r="Z11" s="17">
        <v>0.56393739946181498</v>
      </c>
      <c r="AA11" s="17">
        <v>0.48386942762367602</v>
      </c>
      <c r="AB11" s="17">
        <v>0.57411479797075204</v>
      </c>
      <c r="AC11" s="17">
        <v>0.53037466152854196</v>
      </c>
      <c r="AD11" s="17">
        <v>0.63451619313300101</v>
      </c>
      <c r="AE11" s="17"/>
      <c r="AF11" s="17">
        <v>0.65493479912233599</v>
      </c>
      <c r="AG11" s="17">
        <v>0.548147628943221</v>
      </c>
      <c r="AH11" s="17">
        <v>0.22261624122967899</v>
      </c>
      <c r="AI11" s="17">
        <v>0.27729470045420501</v>
      </c>
      <c r="AJ11" s="17">
        <v>0.60776271751255895</v>
      </c>
      <c r="AK11" s="17"/>
      <c r="AL11" s="17">
        <v>0.60231666200122702</v>
      </c>
      <c r="AM11" s="17">
        <v>0.27661393274675</v>
      </c>
      <c r="AN11" s="17">
        <v>0.51162420390441499</v>
      </c>
      <c r="AO11" s="17">
        <v>0.28434782143946402</v>
      </c>
      <c r="AP11" s="17">
        <v>0.712526426644848</v>
      </c>
      <c r="AQ11" s="17"/>
      <c r="AR11" s="17">
        <v>0.602837923071882</v>
      </c>
      <c r="AS11" s="17">
        <v>0.41772105585180902</v>
      </c>
      <c r="AT11" s="17">
        <v>0.24552340564280101</v>
      </c>
    </row>
    <row r="12" spans="2:46" x14ac:dyDescent="0.3">
      <c r="B12" s="18" t="s">
        <v>79</v>
      </c>
      <c r="C12" s="19">
        <v>0.119362761956594</v>
      </c>
      <c r="D12" s="19">
        <v>8.2560044737155697E-2</v>
      </c>
      <c r="E12" s="19">
        <v>0.15572266900684301</v>
      </c>
      <c r="F12" s="19"/>
      <c r="G12" s="19">
        <v>0.17949940866978201</v>
      </c>
      <c r="H12" s="19">
        <v>9.2702183420938694E-2</v>
      </c>
      <c r="I12" s="19">
        <v>0.14521796114781399</v>
      </c>
      <c r="J12" s="19">
        <v>9.4158225299674894E-2</v>
      </c>
      <c r="K12" s="19">
        <v>9.9993813335327003E-2</v>
      </c>
      <c r="L12" s="19">
        <v>0.113415907942425</v>
      </c>
      <c r="M12" s="19"/>
      <c r="N12" s="19">
        <v>5.9626676110817102E-2</v>
      </c>
      <c r="O12" s="19">
        <v>0.12993681248782099</v>
      </c>
      <c r="P12" s="19">
        <v>0.13357015694693999</v>
      </c>
      <c r="Q12" s="19">
        <v>0.15935004622549301</v>
      </c>
      <c r="R12" s="19"/>
      <c r="S12" s="19">
        <v>0.155006360343491</v>
      </c>
      <c r="T12" s="19">
        <v>0.12446755059554</v>
      </c>
      <c r="U12" s="19">
        <v>0.16051273998311</v>
      </c>
      <c r="V12" s="19">
        <v>0.13402907387791901</v>
      </c>
      <c r="W12" s="19">
        <v>8.7077218048901797E-2</v>
      </c>
      <c r="X12" s="19">
        <v>0.12585962597856301</v>
      </c>
      <c r="Y12" s="19">
        <v>8.9711325468565903E-2</v>
      </c>
      <c r="Z12" s="19">
        <v>6.3134320022924295E-2</v>
      </c>
      <c r="AA12" s="19">
        <v>0.108859303681935</v>
      </c>
      <c r="AB12" s="19">
        <v>0.106187729355379</v>
      </c>
      <c r="AC12" s="19">
        <v>0.108264504028415</v>
      </c>
      <c r="AD12" s="19">
        <v>8.2902085558701905E-2</v>
      </c>
      <c r="AE12" s="19"/>
      <c r="AF12" s="19">
        <v>0.109713019232967</v>
      </c>
      <c r="AG12" s="19">
        <v>7.9484782483130303E-2</v>
      </c>
      <c r="AH12" s="19">
        <v>9.1238837571770398E-2</v>
      </c>
      <c r="AI12" s="19">
        <v>8.8768672795512898E-2</v>
      </c>
      <c r="AJ12" s="19">
        <v>0.103931531423514</v>
      </c>
      <c r="AK12" s="19"/>
      <c r="AL12" s="19">
        <v>9.4837524554979694E-2</v>
      </c>
      <c r="AM12" s="19">
        <v>0.101827746032462</v>
      </c>
      <c r="AN12" s="19">
        <v>7.2803056700091601E-2</v>
      </c>
      <c r="AO12" s="19">
        <v>6.7636340060632003E-2</v>
      </c>
      <c r="AP12" s="19">
        <v>0.10150262162011001</v>
      </c>
      <c r="AQ12" s="19"/>
      <c r="AR12" s="19">
        <v>0.13183276287736501</v>
      </c>
      <c r="AS12" s="19">
        <v>8.3438477243741496E-2</v>
      </c>
      <c r="AT12" s="19">
        <v>7.1138668107005296E-2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0.16085143441248501</v>
      </c>
      <c r="D9" s="17">
        <v>0.16706572915428899</v>
      </c>
      <c r="E9" s="17">
        <v>0.155247359059173</v>
      </c>
      <c r="F9" s="17"/>
      <c r="G9" s="17">
        <v>0.224671766908695</v>
      </c>
      <c r="H9" s="17">
        <v>0.29391297923444198</v>
      </c>
      <c r="I9" s="17">
        <v>0.124734075592097</v>
      </c>
      <c r="J9" s="17">
        <v>8.9479061998698498E-2</v>
      </c>
      <c r="K9" s="17">
        <v>0.115480053104887</v>
      </c>
      <c r="L9" s="17">
        <v>0.12811864180278401</v>
      </c>
      <c r="M9" s="17"/>
      <c r="N9" s="17">
        <v>0.25386715427657502</v>
      </c>
      <c r="O9" s="17">
        <v>0.12746682314685401</v>
      </c>
      <c r="P9" s="17">
        <v>0.118008266006495</v>
      </c>
      <c r="Q9" s="17">
        <v>0.13293401295218801</v>
      </c>
      <c r="R9" s="17"/>
      <c r="S9" s="17">
        <v>0.27262500819068503</v>
      </c>
      <c r="T9" s="17">
        <v>9.62196245068834E-2</v>
      </c>
      <c r="U9" s="17">
        <v>0.172905330358988</v>
      </c>
      <c r="V9" s="17">
        <v>0.16558785763248901</v>
      </c>
      <c r="W9" s="17">
        <v>0.15462304488658499</v>
      </c>
      <c r="X9" s="17">
        <v>0.105068827694107</v>
      </c>
      <c r="Y9" s="17">
        <v>0.140525452758333</v>
      </c>
      <c r="Z9" s="17">
        <v>0.17402357944008201</v>
      </c>
      <c r="AA9" s="17">
        <v>0.20279689683891899</v>
      </c>
      <c r="AB9" s="17">
        <v>9.4207178170036293E-2</v>
      </c>
      <c r="AC9" s="17">
        <v>0.20031683815281301</v>
      </c>
      <c r="AD9" s="17">
        <v>7.0077366164285004E-2</v>
      </c>
      <c r="AE9" s="17"/>
      <c r="AF9" s="17">
        <v>0.111462131131808</v>
      </c>
      <c r="AG9" s="17">
        <v>0.181781737166822</v>
      </c>
      <c r="AH9" s="17">
        <v>6.8879979658380497E-2</v>
      </c>
      <c r="AI9" s="17">
        <v>0.31081830492803297</v>
      </c>
      <c r="AJ9" s="17">
        <v>0.130366488512177</v>
      </c>
      <c r="AK9" s="17"/>
      <c r="AL9" s="17">
        <v>0.10146193137095399</v>
      </c>
      <c r="AM9" s="17">
        <v>6.7874718188204203E-2</v>
      </c>
      <c r="AN9" s="17">
        <v>0.20655272367324701</v>
      </c>
      <c r="AO9" s="17">
        <v>0.464374518593068</v>
      </c>
      <c r="AP9" s="17">
        <v>0.111712357619366</v>
      </c>
      <c r="AQ9" s="17"/>
      <c r="AR9" s="17">
        <v>9.4844568556304895E-2</v>
      </c>
      <c r="AS9" s="17">
        <v>0.12648736254922999</v>
      </c>
      <c r="AT9" s="17">
        <v>0.41965205363788799</v>
      </c>
    </row>
    <row r="10" spans="2:46" x14ac:dyDescent="0.3">
      <c r="B10" s="18" t="s">
        <v>248</v>
      </c>
      <c r="C10" s="17">
        <v>0.280796902295256</v>
      </c>
      <c r="D10" s="17">
        <v>0.345869426978265</v>
      </c>
      <c r="E10" s="17">
        <v>0.21796230262268099</v>
      </c>
      <c r="F10" s="17"/>
      <c r="G10" s="17">
        <v>0.222622266206812</v>
      </c>
      <c r="H10" s="17">
        <v>0.25462868556096901</v>
      </c>
      <c r="I10" s="17">
        <v>0.25921445003168397</v>
      </c>
      <c r="J10" s="17">
        <v>0.281513843316614</v>
      </c>
      <c r="K10" s="17">
        <v>0.37337171999029301</v>
      </c>
      <c r="L10" s="17">
        <v>0.29560081015064299</v>
      </c>
      <c r="M10" s="17"/>
      <c r="N10" s="17">
        <v>0.27347603998875802</v>
      </c>
      <c r="O10" s="17">
        <v>0.25294635329527299</v>
      </c>
      <c r="P10" s="17">
        <v>0.36898900279369501</v>
      </c>
      <c r="Q10" s="17">
        <v>0.23943773047588901</v>
      </c>
      <c r="R10" s="17"/>
      <c r="S10" s="17">
        <v>0.25896986276689099</v>
      </c>
      <c r="T10" s="17">
        <v>0.268220455442024</v>
      </c>
      <c r="U10" s="17">
        <v>0.25039261051052297</v>
      </c>
      <c r="V10" s="17">
        <v>0.33067374946867401</v>
      </c>
      <c r="W10" s="17">
        <v>0.30595370145552198</v>
      </c>
      <c r="X10" s="17">
        <v>0.34567071711137798</v>
      </c>
      <c r="Y10" s="17">
        <v>0.29351368099729302</v>
      </c>
      <c r="Z10" s="17">
        <v>0.29668517348560403</v>
      </c>
      <c r="AA10" s="17">
        <v>0.26543813319508902</v>
      </c>
      <c r="AB10" s="17">
        <v>0.25825497461887897</v>
      </c>
      <c r="AC10" s="17">
        <v>0.23336660195429601</v>
      </c>
      <c r="AD10" s="17">
        <v>0.26346097123988899</v>
      </c>
      <c r="AE10" s="17"/>
      <c r="AF10" s="17">
        <v>6.2176643874715297E-2</v>
      </c>
      <c r="AG10" s="17">
        <v>0.223345820039868</v>
      </c>
      <c r="AH10" s="17">
        <v>0.74032106156539701</v>
      </c>
      <c r="AI10" s="17">
        <v>0.35384363299996002</v>
      </c>
      <c r="AJ10" s="17">
        <v>0.168218736543056</v>
      </c>
      <c r="AK10" s="17"/>
      <c r="AL10" s="17">
        <v>0.18452702614118899</v>
      </c>
      <c r="AM10" s="17">
        <v>0.69360549539419603</v>
      </c>
      <c r="AN10" s="17">
        <v>0.19912585194802401</v>
      </c>
      <c r="AO10" s="17">
        <v>0.17624407320834201</v>
      </c>
      <c r="AP10" s="17">
        <v>5.5814220326976201E-2</v>
      </c>
      <c r="AQ10" s="17"/>
      <c r="AR10" s="17">
        <v>0.19787241089584001</v>
      </c>
      <c r="AS10" s="17">
        <v>0.45519744456596301</v>
      </c>
      <c r="AT10" s="17">
        <v>0.24977606935660299</v>
      </c>
    </row>
    <row r="11" spans="2:46" x14ac:dyDescent="0.3">
      <c r="B11" s="18" t="s">
        <v>232</v>
      </c>
      <c r="C11" s="17">
        <v>0.45382028220308601</v>
      </c>
      <c r="D11" s="17">
        <v>0.40855632640905498</v>
      </c>
      <c r="E11" s="17">
        <v>0.49648964932078898</v>
      </c>
      <c r="F11" s="17"/>
      <c r="G11" s="17">
        <v>0.37480914012094402</v>
      </c>
      <c r="H11" s="17">
        <v>0.35236930060049798</v>
      </c>
      <c r="I11" s="17">
        <v>0.47409016868974102</v>
      </c>
      <c r="J11" s="17">
        <v>0.53219147613620199</v>
      </c>
      <c r="K11" s="17">
        <v>0.45189446473493</v>
      </c>
      <c r="L11" s="17">
        <v>0.50999448693335103</v>
      </c>
      <c r="M11" s="17"/>
      <c r="N11" s="17">
        <v>0.417026611964885</v>
      </c>
      <c r="O11" s="17">
        <v>0.49504759411468602</v>
      </c>
      <c r="P11" s="17">
        <v>0.40162328954502002</v>
      </c>
      <c r="Q11" s="17">
        <v>0.495928256111344</v>
      </c>
      <c r="R11" s="17"/>
      <c r="S11" s="17">
        <v>0.31861578868938001</v>
      </c>
      <c r="T11" s="17">
        <v>0.54621460812380596</v>
      </c>
      <c r="U11" s="17">
        <v>0.44638092094711801</v>
      </c>
      <c r="V11" s="17">
        <v>0.37524771781636101</v>
      </c>
      <c r="W11" s="17">
        <v>0.44022610037943799</v>
      </c>
      <c r="X11" s="17">
        <v>0.44037491804525303</v>
      </c>
      <c r="Y11" s="17">
        <v>0.47463608998957801</v>
      </c>
      <c r="Z11" s="17">
        <v>0.50173412966409403</v>
      </c>
      <c r="AA11" s="17">
        <v>0.43927485722430898</v>
      </c>
      <c r="AB11" s="17">
        <v>0.55905545905920895</v>
      </c>
      <c r="AC11" s="17">
        <v>0.48333313048431897</v>
      </c>
      <c r="AD11" s="17">
        <v>0.58354571138073796</v>
      </c>
      <c r="AE11" s="17"/>
      <c r="AF11" s="17">
        <v>0.69217984077282801</v>
      </c>
      <c r="AG11" s="17">
        <v>0.52365015220604305</v>
      </c>
      <c r="AH11" s="17">
        <v>0.13950400705865701</v>
      </c>
      <c r="AI11" s="17">
        <v>0.27178340456311401</v>
      </c>
      <c r="AJ11" s="17">
        <v>0.62894287032757501</v>
      </c>
      <c r="AK11" s="17"/>
      <c r="AL11" s="17">
        <v>0.62759949979534502</v>
      </c>
      <c r="AM11" s="17">
        <v>0.187833970066073</v>
      </c>
      <c r="AN11" s="17">
        <v>0.51236801390188602</v>
      </c>
      <c r="AO11" s="17">
        <v>0.29931891121536802</v>
      </c>
      <c r="AP11" s="17">
        <v>0.745131511334022</v>
      </c>
      <c r="AQ11" s="17"/>
      <c r="AR11" s="17">
        <v>0.58498028612794295</v>
      </c>
      <c r="AS11" s="17">
        <v>0.36080008104153499</v>
      </c>
      <c r="AT11" s="17">
        <v>0.27109724647998201</v>
      </c>
    </row>
    <row r="12" spans="2:46" x14ac:dyDescent="0.3">
      <c r="B12" s="18" t="s">
        <v>79</v>
      </c>
      <c r="C12" s="19">
        <v>0.104531381089172</v>
      </c>
      <c r="D12" s="19">
        <v>7.85085174583912E-2</v>
      </c>
      <c r="E12" s="19">
        <v>0.130300688997356</v>
      </c>
      <c r="F12" s="19"/>
      <c r="G12" s="19">
        <v>0.17789682676354901</v>
      </c>
      <c r="H12" s="19">
        <v>9.90890346040912E-2</v>
      </c>
      <c r="I12" s="19">
        <v>0.141961305686477</v>
      </c>
      <c r="J12" s="19">
        <v>9.6815618548485596E-2</v>
      </c>
      <c r="K12" s="19">
        <v>5.92537621698907E-2</v>
      </c>
      <c r="L12" s="19">
        <v>6.6286061113222799E-2</v>
      </c>
      <c r="M12" s="19"/>
      <c r="N12" s="19">
        <v>5.5630193769782302E-2</v>
      </c>
      <c r="O12" s="19">
        <v>0.124539229443187</v>
      </c>
      <c r="P12" s="19">
        <v>0.11137944165479</v>
      </c>
      <c r="Q12" s="19">
        <v>0.131700000460579</v>
      </c>
      <c r="R12" s="19"/>
      <c r="S12" s="19">
        <v>0.149789340353045</v>
      </c>
      <c r="T12" s="19">
        <v>8.9345311927286494E-2</v>
      </c>
      <c r="U12" s="19">
        <v>0.13032113818337099</v>
      </c>
      <c r="V12" s="19">
        <v>0.128490675082476</v>
      </c>
      <c r="W12" s="19">
        <v>9.9197153278455297E-2</v>
      </c>
      <c r="X12" s="19">
        <v>0.108885537149262</v>
      </c>
      <c r="Y12" s="19">
        <v>9.1324776254795806E-2</v>
      </c>
      <c r="Z12" s="19">
        <v>2.7557117410219399E-2</v>
      </c>
      <c r="AA12" s="19">
        <v>9.2490112741683395E-2</v>
      </c>
      <c r="AB12" s="19">
        <v>8.8482388151876701E-2</v>
      </c>
      <c r="AC12" s="19">
        <v>8.2983429408572104E-2</v>
      </c>
      <c r="AD12" s="19">
        <v>8.2915951215088504E-2</v>
      </c>
      <c r="AE12" s="19"/>
      <c r="AF12" s="19">
        <v>0.13418138422064799</v>
      </c>
      <c r="AG12" s="19">
        <v>7.1222290587266396E-2</v>
      </c>
      <c r="AH12" s="19">
        <v>5.1294951717564999E-2</v>
      </c>
      <c r="AI12" s="19">
        <v>6.3554657508892401E-2</v>
      </c>
      <c r="AJ12" s="19">
        <v>7.2471904617192107E-2</v>
      </c>
      <c r="AK12" s="19"/>
      <c r="AL12" s="19">
        <v>8.6411542692512902E-2</v>
      </c>
      <c r="AM12" s="19">
        <v>5.06858163515264E-2</v>
      </c>
      <c r="AN12" s="19">
        <v>8.1953410476842903E-2</v>
      </c>
      <c r="AO12" s="19">
        <v>6.0062496983222198E-2</v>
      </c>
      <c r="AP12" s="19">
        <v>8.7341910719635693E-2</v>
      </c>
      <c r="AQ12" s="19"/>
      <c r="AR12" s="19">
        <v>0.122302734419912</v>
      </c>
      <c r="AS12" s="19">
        <v>5.7515111843272002E-2</v>
      </c>
      <c r="AT12" s="19">
        <v>5.9474630525527497E-2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0.23431624779750801</v>
      </c>
      <c r="D9" s="17">
        <v>0.242526627682117</v>
      </c>
      <c r="E9" s="17">
        <v>0.22697657724015399</v>
      </c>
      <c r="F9" s="17"/>
      <c r="G9" s="17">
        <v>0.20985237962758399</v>
      </c>
      <c r="H9" s="17">
        <v>0.34141867285064897</v>
      </c>
      <c r="I9" s="17">
        <v>0.18418722471045301</v>
      </c>
      <c r="J9" s="17">
        <v>0.136047755686105</v>
      </c>
      <c r="K9" s="17">
        <v>0.25308567255922299</v>
      </c>
      <c r="L9" s="17">
        <v>0.27165853036936499</v>
      </c>
      <c r="M9" s="17"/>
      <c r="N9" s="17">
        <v>0.33118483354607597</v>
      </c>
      <c r="O9" s="17">
        <v>0.243041759071804</v>
      </c>
      <c r="P9" s="17">
        <v>0.185516402635445</v>
      </c>
      <c r="Q9" s="17">
        <v>0.16465362522751301</v>
      </c>
      <c r="R9" s="17"/>
      <c r="S9" s="17">
        <v>0.29863467725894399</v>
      </c>
      <c r="T9" s="17">
        <v>0.24843060048474999</v>
      </c>
      <c r="U9" s="17">
        <v>0.25879184963077601</v>
      </c>
      <c r="V9" s="17">
        <v>0.21987961344197099</v>
      </c>
      <c r="W9" s="17">
        <v>0.234720335537489</v>
      </c>
      <c r="X9" s="17">
        <v>0.19566326124313899</v>
      </c>
      <c r="Y9" s="17">
        <v>0.22570348345543401</v>
      </c>
      <c r="Z9" s="17">
        <v>0.15561073016899099</v>
      </c>
      <c r="AA9" s="17">
        <v>0.24930815097152101</v>
      </c>
      <c r="AB9" s="17">
        <v>0.20643413948623199</v>
      </c>
      <c r="AC9" s="17">
        <v>0.232602627453322</v>
      </c>
      <c r="AD9" s="17">
        <v>0.12402981714893099</v>
      </c>
      <c r="AE9" s="17"/>
      <c r="AF9" s="17">
        <v>0.14513202451951701</v>
      </c>
      <c r="AG9" s="17">
        <v>0.25268473733660302</v>
      </c>
      <c r="AH9" s="17">
        <v>0.11770345838628</v>
      </c>
      <c r="AI9" s="17">
        <v>0.426578881092606</v>
      </c>
      <c r="AJ9" s="17">
        <v>0.27220118859810899</v>
      </c>
      <c r="AK9" s="17"/>
      <c r="AL9" s="17">
        <v>0.30221883365132302</v>
      </c>
      <c r="AM9" s="17">
        <v>0.118022039058122</v>
      </c>
      <c r="AN9" s="17">
        <v>0.27863199048341802</v>
      </c>
      <c r="AO9" s="17">
        <v>0.56630167362911499</v>
      </c>
      <c r="AP9" s="17">
        <v>0.107082120421492</v>
      </c>
      <c r="AQ9" s="17"/>
      <c r="AR9" s="17">
        <v>0.15746233124351999</v>
      </c>
      <c r="AS9" s="17">
        <v>0.21404914553176499</v>
      </c>
      <c r="AT9" s="17">
        <v>0.53343445091475805</v>
      </c>
    </row>
    <row r="10" spans="2:46" x14ac:dyDescent="0.3">
      <c r="B10" s="18" t="s">
        <v>248</v>
      </c>
      <c r="C10" s="17">
        <v>0.27423941666937901</v>
      </c>
      <c r="D10" s="17">
        <v>0.338114847325237</v>
      </c>
      <c r="E10" s="17">
        <v>0.21148250569350399</v>
      </c>
      <c r="F10" s="17"/>
      <c r="G10" s="17">
        <v>0.22225854697420999</v>
      </c>
      <c r="H10" s="17">
        <v>0.247551295057063</v>
      </c>
      <c r="I10" s="17">
        <v>0.26120095961718598</v>
      </c>
      <c r="J10" s="17">
        <v>0.32484672028522599</v>
      </c>
      <c r="K10" s="17">
        <v>0.29801601273807898</v>
      </c>
      <c r="L10" s="17">
        <v>0.284069296831576</v>
      </c>
      <c r="M10" s="17"/>
      <c r="N10" s="17">
        <v>0.25162473296090598</v>
      </c>
      <c r="O10" s="17">
        <v>0.24011909862502301</v>
      </c>
      <c r="P10" s="17">
        <v>0.35160667623132802</v>
      </c>
      <c r="Q10" s="17">
        <v>0.26766143565405398</v>
      </c>
      <c r="R10" s="17"/>
      <c r="S10" s="17">
        <v>0.25580593861505602</v>
      </c>
      <c r="T10" s="17">
        <v>0.26239390074749902</v>
      </c>
      <c r="U10" s="17">
        <v>0.26847864284358702</v>
      </c>
      <c r="V10" s="17">
        <v>0.31492292213588702</v>
      </c>
      <c r="W10" s="17">
        <v>0.332470340646911</v>
      </c>
      <c r="X10" s="17">
        <v>0.32889407828503098</v>
      </c>
      <c r="Y10" s="17">
        <v>0.27724284683647299</v>
      </c>
      <c r="Z10" s="17">
        <v>0.29239989928057902</v>
      </c>
      <c r="AA10" s="17">
        <v>0.24911090373670999</v>
      </c>
      <c r="AB10" s="17">
        <v>0.222700956398658</v>
      </c>
      <c r="AC10" s="17">
        <v>0.24130064222056199</v>
      </c>
      <c r="AD10" s="17">
        <v>0.27458511910689098</v>
      </c>
      <c r="AE10" s="17"/>
      <c r="AF10" s="17">
        <v>9.6005704184291593E-2</v>
      </c>
      <c r="AG10" s="17">
        <v>0.240435448776221</v>
      </c>
      <c r="AH10" s="17">
        <v>0.67536606499604701</v>
      </c>
      <c r="AI10" s="17">
        <v>0.30472506874317101</v>
      </c>
      <c r="AJ10" s="17">
        <v>0.18347812116631701</v>
      </c>
      <c r="AK10" s="17"/>
      <c r="AL10" s="17">
        <v>0.18184074331665501</v>
      </c>
      <c r="AM10" s="17">
        <v>0.62822648947011495</v>
      </c>
      <c r="AN10" s="17">
        <v>0.237719464069199</v>
      </c>
      <c r="AO10" s="17">
        <v>0.15944647252458</v>
      </c>
      <c r="AP10" s="17">
        <v>8.9483922911996999E-2</v>
      </c>
      <c r="AQ10" s="17"/>
      <c r="AR10" s="17">
        <v>0.20117834512692601</v>
      </c>
      <c r="AS10" s="17">
        <v>0.43567477145897598</v>
      </c>
      <c r="AT10" s="17">
        <v>0.21939395235079501</v>
      </c>
    </row>
    <row r="11" spans="2:46" x14ac:dyDescent="0.3">
      <c r="B11" s="18" t="s">
        <v>232</v>
      </c>
      <c r="C11" s="17">
        <v>0.36957028243742202</v>
      </c>
      <c r="D11" s="17">
        <v>0.33642415863288</v>
      </c>
      <c r="E11" s="17">
        <v>0.40120877329441901</v>
      </c>
      <c r="F11" s="17"/>
      <c r="G11" s="17">
        <v>0.38167652551596498</v>
      </c>
      <c r="H11" s="17">
        <v>0.29744993931296698</v>
      </c>
      <c r="I11" s="17">
        <v>0.41226496961466702</v>
      </c>
      <c r="J11" s="17">
        <v>0.44322027710600298</v>
      </c>
      <c r="K11" s="17">
        <v>0.339210093936477</v>
      </c>
      <c r="L11" s="17">
        <v>0.34587981921387301</v>
      </c>
      <c r="M11" s="17"/>
      <c r="N11" s="17">
        <v>0.34439003418971198</v>
      </c>
      <c r="O11" s="17">
        <v>0.377505192230977</v>
      </c>
      <c r="P11" s="17">
        <v>0.343505591374902</v>
      </c>
      <c r="Q11" s="17">
        <v>0.41401204916989598</v>
      </c>
      <c r="R11" s="17"/>
      <c r="S11" s="17">
        <v>0.29785141868778198</v>
      </c>
      <c r="T11" s="17">
        <v>0.36900319719292202</v>
      </c>
      <c r="U11" s="17">
        <v>0.29480362885343198</v>
      </c>
      <c r="V11" s="17">
        <v>0.33620231558889802</v>
      </c>
      <c r="W11" s="17">
        <v>0.34091324586140798</v>
      </c>
      <c r="X11" s="17">
        <v>0.34963785931186703</v>
      </c>
      <c r="Y11" s="17">
        <v>0.397216611678544</v>
      </c>
      <c r="Z11" s="17">
        <v>0.47288537006072601</v>
      </c>
      <c r="AA11" s="17">
        <v>0.39537190643876802</v>
      </c>
      <c r="AB11" s="17">
        <v>0.44743718839740199</v>
      </c>
      <c r="AC11" s="17">
        <v>0.433102332265551</v>
      </c>
      <c r="AD11" s="17">
        <v>0.48903053745299402</v>
      </c>
      <c r="AE11" s="17"/>
      <c r="AF11" s="17">
        <v>0.61589684575822901</v>
      </c>
      <c r="AG11" s="17">
        <v>0.411791550955593</v>
      </c>
      <c r="AH11" s="17">
        <v>0.15573172013881501</v>
      </c>
      <c r="AI11" s="17">
        <v>0.18548827913391799</v>
      </c>
      <c r="AJ11" s="17">
        <v>0.47942441918090201</v>
      </c>
      <c r="AK11" s="17"/>
      <c r="AL11" s="17">
        <v>0.41790193513637802</v>
      </c>
      <c r="AM11" s="17">
        <v>0.187735047246334</v>
      </c>
      <c r="AN11" s="17">
        <v>0.40482931519168702</v>
      </c>
      <c r="AO11" s="17">
        <v>0.208990240563282</v>
      </c>
      <c r="AP11" s="17">
        <v>0.68103572747014796</v>
      </c>
      <c r="AQ11" s="17"/>
      <c r="AR11" s="17">
        <v>0.50020742245842298</v>
      </c>
      <c r="AS11" s="17">
        <v>0.27210064917041699</v>
      </c>
      <c r="AT11" s="17">
        <v>0.17848210698843001</v>
      </c>
    </row>
    <row r="12" spans="2:46" x14ac:dyDescent="0.3">
      <c r="B12" s="18" t="s">
        <v>79</v>
      </c>
      <c r="C12" s="19">
        <v>0.12187405309569201</v>
      </c>
      <c r="D12" s="19">
        <v>8.2934366359766504E-2</v>
      </c>
      <c r="E12" s="19">
        <v>0.16033214377192301</v>
      </c>
      <c r="F12" s="19"/>
      <c r="G12" s="19">
        <v>0.18621254788224201</v>
      </c>
      <c r="H12" s="19">
        <v>0.113580092779321</v>
      </c>
      <c r="I12" s="19">
        <v>0.14234684605769399</v>
      </c>
      <c r="J12" s="19">
        <v>9.5885246922665798E-2</v>
      </c>
      <c r="K12" s="19">
        <v>0.10968822076622101</v>
      </c>
      <c r="L12" s="19">
        <v>9.8392353585185693E-2</v>
      </c>
      <c r="M12" s="19"/>
      <c r="N12" s="19">
        <v>7.2800399303305799E-2</v>
      </c>
      <c r="O12" s="19">
        <v>0.13933395007219601</v>
      </c>
      <c r="P12" s="19">
        <v>0.119371329758325</v>
      </c>
      <c r="Q12" s="19">
        <v>0.15367288994853701</v>
      </c>
      <c r="R12" s="19"/>
      <c r="S12" s="19">
        <v>0.14770796543821799</v>
      </c>
      <c r="T12" s="19">
        <v>0.12017230157483</v>
      </c>
      <c r="U12" s="19">
        <v>0.177925878672204</v>
      </c>
      <c r="V12" s="19">
        <v>0.128995148833245</v>
      </c>
      <c r="W12" s="19">
        <v>9.1896077954191302E-2</v>
      </c>
      <c r="X12" s="19">
        <v>0.12580480115996201</v>
      </c>
      <c r="Y12" s="19">
        <v>9.98370580295488E-2</v>
      </c>
      <c r="Z12" s="19">
        <v>7.9104000489703605E-2</v>
      </c>
      <c r="AA12" s="19">
        <v>0.10620903885300199</v>
      </c>
      <c r="AB12" s="19">
        <v>0.123427715717708</v>
      </c>
      <c r="AC12" s="19">
        <v>9.29943980605656E-2</v>
      </c>
      <c r="AD12" s="19">
        <v>0.112354526291184</v>
      </c>
      <c r="AE12" s="19"/>
      <c r="AF12" s="19">
        <v>0.14296542553796199</v>
      </c>
      <c r="AG12" s="19">
        <v>9.5088262931582193E-2</v>
      </c>
      <c r="AH12" s="19">
        <v>5.1198756478858701E-2</v>
      </c>
      <c r="AI12" s="19">
        <v>8.3207771030305105E-2</v>
      </c>
      <c r="AJ12" s="19">
        <v>6.48962710546723E-2</v>
      </c>
      <c r="AK12" s="19"/>
      <c r="AL12" s="19">
        <v>9.8038487895644094E-2</v>
      </c>
      <c r="AM12" s="19">
        <v>6.6016424225428402E-2</v>
      </c>
      <c r="AN12" s="19">
        <v>7.8819230255695802E-2</v>
      </c>
      <c r="AO12" s="19">
        <v>6.5261613283022601E-2</v>
      </c>
      <c r="AP12" s="19">
        <v>0.12239822919636301</v>
      </c>
      <c r="AQ12" s="19"/>
      <c r="AR12" s="19">
        <v>0.14115190117113099</v>
      </c>
      <c r="AS12" s="19">
        <v>7.8175433838841998E-2</v>
      </c>
      <c r="AT12" s="19">
        <v>6.8689489746016796E-2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0.13581866854613101</v>
      </c>
      <c r="D9" s="17">
        <v>0.15227308004669299</v>
      </c>
      <c r="E9" s="17">
        <v>0.11912680254499899</v>
      </c>
      <c r="F9" s="17"/>
      <c r="G9" s="17">
        <v>0.20477465140050399</v>
      </c>
      <c r="H9" s="17">
        <v>0.26306098363695402</v>
      </c>
      <c r="I9" s="17">
        <v>0.11761066556352801</v>
      </c>
      <c r="J9" s="17">
        <v>7.3632299976937696E-2</v>
      </c>
      <c r="K9" s="17">
        <v>8.0384902369512207E-2</v>
      </c>
      <c r="L9" s="17">
        <v>8.9093117241709693E-2</v>
      </c>
      <c r="M9" s="17"/>
      <c r="N9" s="17">
        <v>0.208974744221742</v>
      </c>
      <c r="O9" s="17">
        <v>0.11844054008053501</v>
      </c>
      <c r="P9" s="17">
        <v>0.11255744916686</v>
      </c>
      <c r="Q9" s="17">
        <v>9.5189800574215097E-2</v>
      </c>
      <c r="R9" s="17"/>
      <c r="S9" s="17">
        <v>0.21421219828492599</v>
      </c>
      <c r="T9" s="17">
        <v>8.7703011509918993E-2</v>
      </c>
      <c r="U9" s="17">
        <v>0.151401153090684</v>
      </c>
      <c r="V9" s="17">
        <v>0.1212099649384</v>
      </c>
      <c r="W9" s="17">
        <v>0.10612646507533301</v>
      </c>
      <c r="X9" s="17">
        <v>0.12685694081649501</v>
      </c>
      <c r="Y9" s="17">
        <v>0.13229119190213501</v>
      </c>
      <c r="Z9" s="17">
        <v>0.15280413941602899</v>
      </c>
      <c r="AA9" s="17">
        <v>0.165362628114298</v>
      </c>
      <c r="AB9" s="17">
        <v>0.110563609411565</v>
      </c>
      <c r="AC9" s="17">
        <v>0.119750665711216</v>
      </c>
      <c r="AD9" s="17">
        <v>5.7004073809391403E-2</v>
      </c>
      <c r="AE9" s="17"/>
      <c r="AF9" s="17">
        <v>8.9621315153159603E-2</v>
      </c>
      <c r="AG9" s="17">
        <v>0.158443742735798</v>
      </c>
      <c r="AH9" s="17">
        <v>6.2104008415192501E-2</v>
      </c>
      <c r="AI9" s="17">
        <v>0.23129301515628001</v>
      </c>
      <c r="AJ9" s="17">
        <v>0.158548074918132</v>
      </c>
      <c r="AK9" s="17"/>
      <c r="AL9" s="17">
        <v>0.10564478270529901</v>
      </c>
      <c r="AM9" s="17">
        <v>5.4661250319993901E-2</v>
      </c>
      <c r="AN9" s="17">
        <v>0.19440163790753401</v>
      </c>
      <c r="AO9" s="17">
        <v>0.361488944072695</v>
      </c>
      <c r="AP9" s="17">
        <v>9.3326432642148502E-2</v>
      </c>
      <c r="AQ9" s="17"/>
      <c r="AR9" s="17">
        <v>9.4567005626447501E-2</v>
      </c>
      <c r="AS9" s="17">
        <v>0.115666495399202</v>
      </c>
      <c r="AT9" s="17">
        <v>0.30842484632279099</v>
      </c>
    </row>
    <row r="10" spans="2:46" x14ac:dyDescent="0.3">
      <c r="B10" s="18" t="s">
        <v>248</v>
      </c>
      <c r="C10" s="17">
        <v>0.36340880393252201</v>
      </c>
      <c r="D10" s="17">
        <v>0.44768592915384697</v>
      </c>
      <c r="E10" s="17">
        <v>0.28095519043155298</v>
      </c>
      <c r="F10" s="17"/>
      <c r="G10" s="17">
        <v>0.27540355965030999</v>
      </c>
      <c r="H10" s="17">
        <v>0.32905473448724198</v>
      </c>
      <c r="I10" s="17">
        <v>0.27893488901247898</v>
      </c>
      <c r="J10" s="17">
        <v>0.39352049743734402</v>
      </c>
      <c r="K10" s="17">
        <v>0.43628202383498998</v>
      </c>
      <c r="L10" s="17">
        <v>0.445359982390236</v>
      </c>
      <c r="M10" s="17"/>
      <c r="N10" s="17">
        <v>0.36213910006751099</v>
      </c>
      <c r="O10" s="17">
        <v>0.34473402130317798</v>
      </c>
      <c r="P10" s="17">
        <v>0.43052837155214702</v>
      </c>
      <c r="Q10" s="17">
        <v>0.32339763036548502</v>
      </c>
      <c r="R10" s="17"/>
      <c r="S10" s="17">
        <v>0.32840681001883398</v>
      </c>
      <c r="T10" s="17">
        <v>0.41944118453755702</v>
      </c>
      <c r="U10" s="17">
        <v>0.37312822667652601</v>
      </c>
      <c r="V10" s="17">
        <v>0.41724196341044401</v>
      </c>
      <c r="W10" s="17">
        <v>0.41796483073626201</v>
      </c>
      <c r="X10" s="17">
        <v>0.3785186307224</v>
      </c>
      <c r="Y10" s="17">
        <v>0.34416391705442401</v>
      </c>
      <c r="Z10" s="17">
        <v>0.35674005909711698</v>
      </c>
      <c r="AA10" s="17">
        <v>0.33427716446231098</v>
      </c>
      <c r="AB10" s="17">
        <v>0.29367843100343699</v>
      </c>
      <c r="AC10" s="17">
        <v>0.31640749132722001</v>
      </c>
      <c r="AD10" s="17">
        <v>0.37920543409277402</v>
      </c>
      <c r="AE10" s="17"/>
      <c r="AF10" s="17">
        <v>0.17858644320910699</v>
      </c>
      <c r="AG10" s="17">
        <v>0.32243936333492901</v>
      </c>
      <c r="AH10" s="17">
        <v>0.71479546831115104</v>
      </c>
      <c r="AI10" s="17">
        <v>0.457842813169758</v>
      </c>
      <c r="AJ10" s="17">
        <v>0.29231316877710201</v>
      </c>
      <c r="AK10" s="17"/>
      <c r="AL10" s="17">
        <v>0.31945999975110601</v>
      </c>
      <c r="AM10" s="17">
        <v>0.69453730007320202</v>
      </c>
      <c r="AN10" s="17">
        <v>0.29035280225784599</v>
      </c>
      <c r="AO10" s="17">
        <v>0.28594703570091501</v>
      </c>
      <c r="AP10" s="17">
        <v>0.191192578863387</v>
      </c>
      <c r="AQ10" s="17"/>
      <c r="AR10" s="17">
        <v>0.27551294718814201</v>
      </c>
      <c r="AS10" s="17">
        <v>0.52859218666835295</v>
      </c>
      <c r="AT10" s="17">
        <v>0.37029912311882701</v>
      </c>
    </row>
    <row r="11" spans="2:46" x14ac:dyDescent="0.3">
      <c r="B11" s="18" t="s">
        <v>232</v>
      </c>
      <c r="C11" s="17">
        <v>0.39323947756991501</v>
      </c>
      <c r="D11" s="17">
        <v>0.326651294278411</v>
      </c>
      <c r="E11" s="17">
        <v>0.45866189601608298</v>
      </c>
      <c r="F11" s="17"/>
      <c r="G11" s="17">
        <v>0.33719303018565699</v>
      </c>
      <c r="H11" s="17">
        <v>0.29788221883431298</v>
      </c>
      <c r="I11" s="17">
        <v>0.445063547496659</v>
      </c>
      <c r="J11" s="17">
        <v>0.44658831665930698</v>
      </c>
      <c r="K11" s="17">
        <v>0.42407539029862301</v>
      </c>
      <c r="L11" s="17">
        <v>0.40175516085517199</v>
      </c>
      <c r="M11" s="17"/>
      <c r="N11" s="17">
        <v>0.36756982301184399</v>
      </c>
      <c r="O11" s="17">
        <v>0.42796793055657001</v>
      </c>
      <c r="P11" s="17">
        <v>0.33674912767240101</v>
      </c>
      <c r="Q11" s="17">
        <v>0.43525862881384603</v>
      </c>
      <c r="R11" s="17"/>
      <c r="S11" s="17">
        <v>0.32665931189560199</v>
      </c>
      <c r="T11" s="17">
        <v>0.39204664021150398</v>
      </c>
      <c r="U11" s="17">
        <v>0.32773121684358297</v>
      </c>
      <c r="V11" s="17">
        <v>0.30327685578492503</v>
      </c>
      <c r="W11" s="17">
        <v>0.40806378472849902</v>
      </c>
      <c r="X11" s="17">
        <v>0.38564812989810499</v>
      </c>
      <c r="Y11" s="17">
        <v>0.41935396001179098</v>
      </c>
      <c r="Z11" s="17">
        <v>0.45053743090936499</v>
      </c>
      <c r="AA11" s="17">
        <v>0.417260752862745</v>
      </c>
      <c r="AB11" s="17">
        <v>0.50445869775819296</v>
      </c>
      <c r="AC11" s="17">
        <v>0.45740842672681498</v>
      </c>
      <c r="AD11" s="17">
        <v>0.468099895959038</v>
      </c>
      <c r="AE11" s="17"/>
      <c r="AF11" s="17">
        <v>0.60535989250861399</v>
      </c>
      <c r="AG11" s="17">
        <v>0.45383418094772598</v>
      </c>
      <c r="AH11" s="17">
        <v>0.15289115016041799</v>
      </c>
      <c r="AI11" s="17">
        <v>0.23915625786889699</v>
      </c>
      <c r="AJ11" s="17">
        <v>0.47989544587834199</v>
      </c>
      <c r="AK11" s="17"/>
      <c r="AL11" s="17">
        <v>0.48880379327471501</v>
      </c>
      <c r="AM11" s="17">
        <v>0.187954040061376</v>
      </c>
      <c r="AN11" s="17">
        <v>0.43779795615461498</v>
      </c>
      <c r="AO11" s="17">
        <v>0.277944144296778</v>
      </c>
      <c r="AP11" s="17">
        <v>0.60483110485644098</v>
      </c>
      <c r="AQ11" s="17"/>
      <c r="AR11" s="17">
        <v>0.505366170587079</v>
      </c>
      <c r="AS11" s="17">
        <v>0.30223063183327797</v>
      </c>
      <c r="AT11" s="17">
        <v>0.24990420289113899</v>
      </c>
    </row>
    <row r="12" spans="2:46" x14ac:dyDescent="0.3">
      <c r="B12" s="18" t="s">
        <v>79</v>
      </c>
      <c r="C12" s="19">
        <v>0.10753304995143199</v>
      </c>
      <c r="D12" s="19">
        <v>7.3389696521048903E-2</v>
      </c>
      <c r="E12" s="19">
        <v>0.14125611100736499</v>
      </c>
      <c r="F12" s="19"/>
      <c r="G12" s="19">
        <v>0.18262875876352899</v>
      </c>
      <c r="H12" s="19">
        <v>0.110002063041491</v>
      </c>
      <c r="I12" s="19">
        <v>0.15839089792733399</v>
      </c>
      <c r="J12" s="19">
        <v>8.6258885926410803E-2</v>
      </c>
      <c r="K12" s="19">
        <v>5.92576834968754E-2</v>
      </c>
      <c r="L12" s="19">
        <v>6.3791739512882306E-2</v>
      </c>
      <c r="M12" s="19"/>
      <c r="N12" s="19">
        <v>6.1316332698903298E-2</v>
      </c>
      <c r="O12" s="19">
        <v>0.108857508059718</v>
      </c>
      <c r="P12" s="19">
        <v>0.12016505160859201</v>
      </c>
      <c r="Q12" s="19">
        <v>0.14615394024645401</v>
      </c>
      <c r="R12" s="19"/>
      <c r="S12" s="19">
        <v>0.13072167980063801</v>
      </c>
      <c r="T12" s="19">
        <v>0.100809163741021</v>
      </c>
      <c r="U12" s="19">
        <v>0.14773940338920699</v>
      </c>
      <c r="V12" s="19">
        <v>0.158271215866231</v>
      </c>
      <c r="W12" s="19">
        <v>6.7844919459905201E-2</v>
      </c>
      <c r="X12" s="19">
        <v>0.10897629856299999</v>
      </c>
      <c r="Y12" s="19">
        <v>0.10419093103165</v>
      </c>
      <c r="Z12" s="19">
        <v>3.9918370577488697E-2</v>
      </c>
      <c r="AA12" s="19">
        <v>8.30994545606457E-2</v>
      </c>
      <c r="AB12" s="19">
        <v>9.1299261826804104E-2</v>
      </c>
      <c r="AC12" s="19">
        <v>0.10643341623475</v>
      </c>
      <c r="AD12" s="19">
        <v>9.5690596138795894E-2</v>
      </c>
      <c r="AE12" s="19"/>
      <c r="AF12" s="19">
        <v>0.12643234912911999</v>
      </c>
      <c r="AG12" s="19">
        <v>6.5282712981547503E-2</v>
      </c>
      <c r="AH12" s="19">
        <v>7.0209373113238702E-2</v>
      </c>
      <c r="AI12" s="19">
        <v>7.1707913805065401E-2</v>
      </c>
      <c r="AJ12" s="19">
        <v>6.9243310426423399E-2</v>
      </c>
      <c r="AK12" s="19"/>
      <c r="AL12" s="19">
        <v>8.6091424268880001E-2</v>
      </c>
      <c r="AM12" s="19">
        <v>6.2847409545428903E-2</v>
      </c>
      <c r="AN12" s="19">
        <v>7.7447603680005597E-2</v>
      </c>
      <c r="AO12" s="19">
        <v>7.4619875929612903E-2</v>
      </c>
      <c r="AP12" s="19">
        <v>0.110649883638023</v>
      </c>
      <c r="AQ12" s="19"/>
      <c r="AR12" s="19">
        <v>0.124553876598332</v>
      </c>
      <c r="AS12" s="19">
        <v>5.3510686099167398E-2</v>
      </c>
      <c r="AT12" s="19">
        <v>7.1371827667242205E-2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0.16345717127773099</v>
      </c>
      <c r="D9" s="17">
        <v>0.18305318601730899</v>
      </c>
      <c r="E9" s="17">
        <v>0.14269928448931199</v>
      </c>
      <c r="F9" s="17"/>
      <c r="G9" s="17">
        <v>0.183067036537435</v>
      </c>
      <c r="H9" s="17">
        <v>0.31673805153753598</v>
      </c>
      <c r="I9" s="17">
        <v>0.121623890212815</v>
      </c>
      <c r="J9" s="17">
        <v>8.4934802493910597E-2</v>
      </c>
      <c r="K9" s="17">
        <v>0.128347326127701</v>
      </c>
      <c r="L9" s="17">
        <v>0.14730405895967899</v>
      </c>
      <c r="M9" s="17"/>
      <c r="N9" s="17">
        <v>0.262288239409738</v>
      </c>
      <c r="O9" s="17">
        <v>0.14637986657669999</v>
      </c>
      <c r="P9" s="17">
        <v>0.14174742727812201</v>
      </c>
      <c r="Q9" s="17">
        <v>9.3813821779341694E-2</v>
      </c>
      <c r="R9" s="17"/>
      <c r="S9" s="17">
        <v>0.27893610466695401</v>
      </c>
      <c r="T9" s="17">
        <v>9.7102072673399903E-2</v>
      </c>
      <c r="U9" s="17">
        <v>0.17255914976895501</v>
      </c>
      <c r="V9" s="17">
        <v>0.192684236023488</v>
      </c>
      <c r="W9" s="17">
        <v>0.13473511374508601</v>
      </c>
      <c r="X9" s="17">
        <v>0.112000355207737</v>
      </c>
      <c r="Y9" s="17">
        <v>0.154197022991791</v>
      </c>
      <c r="Z9" s="17">
        <v>0.173858437512007</v>
      </c>
      <c r="AA9" s="17">
        <v>0.18292325183157301</v>
      </c>
      <c r="AB9" s="17">
        <v>0.134216130422042</v>
      </c>
      <c r="AC9" s="17">
        <v>0.14969212992511199</v>
      </c>
      <c r="AD9" s="17">
        <v>7.0189646453200596E-2</v>
      </c>
      <c r="AE9" s="17"/>
      <c r="AF9" s="17">
        <v>0.11048840948813</v>
      </c>
      <c r="AG9" s="17">
        <v>0.17190507268625599</v>
      </c>
      <c r="AH9" s="17">
        <v>5.6876062949401097E-2</v>
      </c>
      <c r="AI9" s="17">
        <v>0.31728385180896701</v>
      </c>
      <c r="AJ9" s="17">
        <v>0.21574797703458201</v>
      </c>
      <c r="AK9" s="17"/>
      <c r="AL9" s="17">
        <v>0.17193692052002599</v>
      </c>
      <c r="AM9" s="17">
        <v>5.7380299905181099E-2</v>
      </c>
      <c r="AN9" s="17">
        <v>0.22651538326048101</v>
      </c>
      <c r="AO9" s="17">
        <v>0.45309912834536498</v>
      </c>
      <c r="AP9" s="17">
        <v>9.2540896253645893E-2</v>
      </c>
      <c r="AQ9" s="17"/>
      <c r="AR9" s="17">
        <v>0.100115496759347</v>
      </c>
      <c r="AS9" s="17">
        <v>0.14007223530414001</v>
      </c>
      <c r="AT9" s="17">
        <v>0.40461319579159399</v>
      </c>
    </row>
    <row r="10" spans="2:46" x14ac:dyDescent="0.3">
      <c r="B10" s="18" t="s">
        <v>248</v>
      </c>
      <c r="C10" s="17">
        <v>0.32809162161282701</v>
      </c>
      <c r="D10" s="17">
        <v>0.37395601492860497</v>
      </c>
      <c r="E10" s="17">
        <v>0.28418965876331798</v>
      </c>
      <c r="F10" s="17"/>
      <c r="G10" s="17">
        <v>0.24252314855762699</v>
      </c>
      <c r="H10" s="17">
        <v>0.249545034517616</v>
      </c>
      <c r="I10" s="17">
        <v>0.29161864929887199</v>
      </c>
      <c r="J10" s="17">
        <v>0.36887462438943203</v>
      </c>
      <c r="K10" s="17">
        <v>0.42350771275842097</v>
      </c>
      <c r="L10" s="17">
        <v>0.38138930631671097</v>
      </c>
      <c r="M10" s="17"/>
      <c r="N10" s="17">
        <v>0.30843311172207</v>
      </c>
      <c r="O10" s="17">
        <v>0.32701417232087998</v>
      </c>
      <c r="P10" s="17">
        <v>0.357827424724874</v>
      </c>
      <c r="Q10" s="17">
        <v>0.32652153077415202</v>
      </c>
      <c r="R10" s="17"/>
      <c r="S10" s="17">
        <v>0.258129490296643</v>
      </c>
      <c r="T10" s="17">
        <v>0.34175746292768999</v>
      </c>
      <c r="U10" s="17">
        <v>0.33690741634379501</v>
      </c>
      <c r="V10" s="17">
        <v>0.348982717564289</v>
      </c>
      <c r="W10" s="17">
        <v>0.368921188040985</v>
      </c>
      <c r="X10" s="17">
        <v>0.40895401798546299</v>
      </c>
      <c r="Y10" s="17">
        <v>0.31650221613568602</v>
      </c>
      <c r="Z10" s="17">
        <v>0.33488112847186902</v>
      </c>
      <c r="AA10" s="17">
        <v>0.31132020603032201</v>
      </c>
      <c r="AB10" s="17">
        <v>0.31931536540872002</v>
      </c>
      <c r="AC10" s="17">
        <v>0.30133761297780298</v>
      </c>
      <c r="AD10" s="17">
        <v>0.32618341781820798</v>
      </c>
      <c r="AE10" s="17"/>
      <c r="AF10" s="17">
        <v>0.139547164439107</v>
      </c>
      <c r="AG10" s="17">
        <v>0.29462402965047102</v>
      </c>
      <c r="AH10" s="17">
        <v>0.71396270017410302</v>
      </c>
      <c r="AI10" s="17">
        <v>0.37910916461900801</v>
      </c>
      <c r="AJ10" s="17">
        <v>0.209380054298728</v>
      </c>
      <c r="AK10" s="17"/>
      <c r="AL10" s="17">
        <v>0.20241504086773399</v>
      </c>
      <c r="AM10" s="17">
        <v>0.67978977847045097</v>
      </c>
      <c r="AN10" s="17">
        <v>0.26903973560925698</v>
      </c>
      <c r="AO10" s="17">
        <v>0.22501418753802499</v>
      </c>
      <c r="AP10" s="17">
        <v>0.157720683275969</v>
      </c>
      <c r="AQ10" s="17"/>
      <c r="AR10" s="17">
        <v>0.23629385581111101</v>
      </c>
      <c r="AS10" s="17">
        <v>0.49530982279207503</v>
      </c>
      <c r="AT10" s="17">
        <v>0.31130470229760598</v>
      </c>
    </row>
    <row r="11" spans="2:46" x14ac:dyDescent="0.3">
      <c r="B11" s="18" t="s">
        <v>232</v>
      </c>
      <c r="C11" s="17">
        <v>0.38402635877739</v>
      </c>
      <c r="D11" s="17">
        <v>0.36004684991209401</v>
      </c>
      <c r="E11" s="17">
        <v>0.40773431659308002</v>
      </c>
      <c r="F11" s="17"/>
      <c r="G11" s="17">
        <v>0.36229954910099399</v>
      </c>
      <c r="H11" s="17">
        <v>0.31080937347648702</v>
      </c>
      <c r="I11" s="17">
        <v>0.42160263153873201</v>
      </c>
      <c r="J11" s="17">
        <v>0.457471582312523</v>
      </c>
      <c r="K11" s="17">
        <v>0.37036772345666302</v>
      </c>
      <c r="L11" s="17">
        <v>0.37687341336079599</v>
      </c>
      <c r="M11" s="17"/>
      <c r="N11" s="17">
        <v>0.35500195373821303</v>
      </c>
      <c r="O11" s="17">
        <v>0.38044272297342402</v>
      </c>
      <c r="P11" s="17">
        <v>0.36415595090525299</v>
      </c>
      <c r="Q11" s="17">
        <v>0.43891693427890199</v>
      </c>
      <c r="R11" s="17"/>
      <c r="S11" s="17">
        <v>0.297285589991309</v>
      </c>
      <c r="T11" s="17">
        <v>0.41010000354209097</v>
      </c>
      <c r="U11" s="17">
        <v>0.293995528960041</v>
      </c>
      <c r="V11" s="17">
        <v>0.32164748486593803</v>
      </c>
      <c r="W11" s="17">
        <v>0.41458236808005799</v>
      </c>
      <c r="X11" s="17">
        <v>0.36474438312526802</v>
      </c>
      <c r="Y11" s="17">
        <v>0.413786007462282</v>
      </c>
      <c r="Z11" s="17">
        <v>0.45167944496977303</v>
      </c>
      <c r="AA11" s="17">
        <v>0.41559899996565802</v>
      </c>
      <c r="AB11" s="17">
        <v>0.43210828971815501</v>
      </c>
      <c r="AC11" s="17">
        <v>0.46802413083633798</v>
      </c>
      <c r="AD11" s="17">
        <v>0.52159325812726498</v>
      </c>
      <c r="AE11" s="17"/>
      <c r="AF11" s="17">
        <v>0.61442138783534195</v>
      </c>
      <c r="AG11" s="17">
        <v>0.44487579164187702</v>
      </c>
      <c r="AH11" s="17">
        <v>0.158590656864082</v>
      </c>
      <c r="AI11" s="17">
        <v>0.20817406132221999</v>
      </c>
      <c r="AJ11" s="17">
        <v>0.47179204447787498</v>
      </c>
      <c r="AK11" s="17"/>
      <c r="AL11" s="17">
        <v>0.48372637130865598</v>
      </c>
      <c r="AM11" s="17">
        <v>0.19369261323679399</v>
      </c>
      <c r="AN11" s="17">
        <v>0.42571183265482998</v>
      </c>
      <c r="AO11" s="17">
        <v>0.235384204292449</v>
      </c>
      <c r="AP11" s="17">
        <v>0.64492335946277102</v>
      </c>
      <c r="AQ11" s="17"/>
      <c r="AR11" s="17">
        <v>0.51878294287264304</v>
      </c>
      <c r="AS11" s="17">
        <v>0.290569265832122</v>
      </c>
      <c r="AT11" s="17">
        <v>0.19933818865613001</v>
      </c>
    </row>
    <row r="12" spans="2:46" x14ac:dyDescent="0.3">
      <c r="B12" s="18" t="s">
        <v>79</v>
      </c>
      <c r="C12" s="19">
        <v>0.124424848332052</v>
      </c>
      <c r="D12" s="19">
        <v>8.2943949141992004E-2</v>
      </c>
      <c r="E12" s="19">
        <v>0.16537674015428999</v>
      </c>
      <c r="F12" s="19"/>
      <c r="G12" s="19">
        <v>0.21211026580394399</v>
      </c>
      <c r="H12" s="19">
        <v>0.122907540468361</v>
      </c>
      <c r="I12" s="19">
        <v>0.165154828949581</v>
      </c>
      <c r="J12" s="19">
        <v>8.8718990804134104E-2</v>
      </c>
      <c r="K12" s="19">
        <v>7.7777237657215503E-2</v>
      </c>
      <c r="L12" s="19">
        <v>9.4433221362813596E-2</v>
      </c>
      <c r="M12" s="19"/>
      <c r="N12" s="19">
        <v>7.4276695129979697E-2</v>
      </c>
      <c r="O12" s="19">
        <v>0.14616323812899701</v>
      </c>
      <c r="P12" s="19">
        <v>0.136269197091751</v>
      </c>
      <c r="Q12" s="19">
        <v>0.14074771316760501</v>
      </c>
      <c r="R12" s="19"/>
      <c r="S12" s="19">
        <v>0.16564881504509399</v>
      </c>
      <c r="T12" s="19">
        <v>0.15104046085681899</v>
      </c>
      <c r="U12" s="19">
        <v>0.19653790492720899</v>
      </c>
      <c r="V12" s="19">
        <v>0.136685561546285</v>
      </c>
      <c r="W12" s="19">
        <v>8.1761330133870894E-2</v>
      </c>
      <c r="X12" s="19">
        <v>0.11430124368153299</v>
      </c>
      <c r="Y12" s="19">
        <v>0.115514753410242</v>
      </c>
      <c r="Z12" s="19">
        <v>3.9580989046350698E-2</v>
      </c>
      <c r="AA12" s="19">
        <v>9.01575421724468E-2</v>
      </c>
      <c r="AB12" s="19">
        <v>0.11436021445108401</v>
      </c>
      <c r="AC12" s="19">
        <v>8.0946126260747597E-2</v>
      </c>
      <c r="AD12" s="19">
        <v>8.2033677601326002E-2</v>
      </c>
      <c r="AE12" s="19"/>
      <c r="AF12" s="19">
        <v>0.135543038237421</v>
      </c>
      <c r="AG12" s="19">
        <v>8.85951060213966E-2</v>
      </c>
      <c r="AH12" s="19">
        <v>7.05705800124133E-2</v>
      </c>
      <c r="AI12" s="19">
        <v>9.5432922249804902E-2</v>
      </c>
      <c r="AJ12" s="19">
        <v>0.10307992418881499</v>
      </c>
      <c r="AK12" s="19"/>
      <c r="AL12" s="19">
        <v>0.14192166730358399</v>
      </c>
      <c r="AM12" s="19">
        <v>6.9137308387573995E-2</v>
      </c>
      <c r="AN12" s="19">
        <v>7.8733048475432402E-2</v>
      </c>
      <c r="AO12" s="19">
        <v>8.6502479824160705E-2</v>
      </c>
      <c r="AP12" s="19">
        <v>0.10481506100761399</v>
      </c>
      <c r="AQ12" s="19"/>
      <c r="AR12" s="19">
        <v>0.14480770455689901</v>
      </c>
      <c r="AS12" s="19">
        <v>7.4048676071663294E-2</v>
      </c>
      <c r="AT12" s="19">
        <v>8.4743913254669706E-2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0.17992021658402599</v>
      </c>
      <c r="D9" s="17">
        <v>0.20129616705156</v>
      </c>
      <c r="E9" s="17">
        <v>0.15953878482848399</v>
      </c>
      <c r="F9" s="17"/>
      <c r="G9" s="17">
        <v>0.20394323557775801</v>
      </c>
      <c r="H9" s="17">
        <v>0.26176282690292801</v>
      </c>
      <c r="I9" s="17">
        <v>0.15441075440709301</v>
      </c>
      <c r="J9" s="17">
        <v>9.7904651383749694E-2</v>
      </c>
      <c r="K9" s="17">
        <v>0.15665942245178499</v>
      </c>
      <c r="L9" s="17">
        <v>0.20047761326952099</v>
      </c>
      <c r="M9" s="17"/>
      <c r="N9" s="17">
        <v>0.24075645398945</v>
      </c>
      <c r="O9" s="17">
        <v>0.167457791443132</v>
      </c>
      <c r="P9" s="17">
        <v>0.15778743926188099</v>
      </c>
      <c r="Q9" s="17">
        <v>0.14700233947472999</v>
      </c>
      <c r="R9" s="17"/>
      <c r="S9" s="17">
        <v>0.30552829758412298</v>
      </c>
      <c r="T9" s="17">
        <v>0.117467379337841</v>
      </c>
      <c r="U9" s="17">
        <v>0.232063925005288</v>
      </c>
      <c r="V9" s="17">
        <v>0.18507481182621199</v>
      </c>
      <c r="W9" s="17">
        <v>0.11291158633850799</v>
      </c>
      <c r="X9" s="17">
        <v>0.17006417591356701</v>
      </c>
      <c r="Y9" s="17">
        <v>0.17217780382706299</v>
      </c>
      <c r="Z9" s="17">
        <v>0.17971512560722999</v>
      </c>
      <c r="AA9" s="17">
        <v>0.16393026479752701</v>
      </c>
      <c r="AB9" s="17">
        <v>0.15087837034982099</v>
      </c>
      <c r="AC9" s="17">
        <v>0.15476054781107201</v>
      </c>
      <c r="AD9" s="17">
        <v>0.102910742966396</v>
      </c>
      <c r="AE9" s="17"/>
      <c r="AF9" s="17">
        <v>0.100926264548787</v>
      </c>
      <c r="AG9" s="17">
        <v>0.18417361079392899</v>
      </c>
      <c r="AH9" s="17">
        <v>7.6964138663665499E-2</v>
      </c>
      <c r="AI9" s="17">
        <v>0.38663633783732199</v>
      </c>
      <c r="AJ9" s="17">
        <v>0.15501670592882399</v>
      </c>
      <c r="AK9" s="17"/>
      <c r="AL9" s="17">
        <v>0.124310032687653</v>
      </c>
      <c r="AM9" s="17">
        <v>7.8271748129178698E-2</v>
      </c>
      <c r="AN9" s="17">
        <v>0.22927439874191499</v>
      </c>
      <c r="AO9" s="17">
        <v>0.53818447997093299</v>
      </c>
      <c r="AP9" s="17">
        <v>7.4927468852183501E-2</v>
      </c>
      <c r="AQ9" s="17"/>
      <c r="AR9" s="17">
        <v>9.9867892564048502E-2</v>
      </c>
      <c r="AS9" s="17">
        <v>0.137802555366311</v>
      </c>
      <c r="AT9" s="17">
        <v>0.50850590496458403</v>
      </c>
    </row>
    <row r="10" spans="2:46" x14ac:dyDescent="0.3">
      <c r="B10" s="18" t="s">
        <v>248</v>
      </c>
      <c r="C10" s="17">
        <v>0.200292538328362</v>
      </c>
      <c r="D10" s="17">
        <v>0.24062636367852999</v>
      </c>
      <c r="E10" s="17">
        <v>0.16034936686988499</v>
      </c>
      <c r="F10" s="17"/>
      <c r="G10" s="17">
        <v>0.181891265225119</v>
      </c>
      <c r="H10" s="17">
        <v>0.25691540369482002</v>
      </c>
      <c r="I10" s="17">
        <v>0.19637618031826201</v>
      </c>
      <c r="J10" s="17">
        <v>0.207111383503643</v>
      </c>
      <c r="K10" s="17">
        <v>0.21320200811050199</v>
      </c>
      <c r="L10" s="17">
        <v>0.155482349904012</v>
      </c>
      <c r="M10" s="17"/>
      <c r="N10" s="17">
        <v>0.21438008711665599</v>
      </c>
      <c r="O10" s="17">
        <v>0.15384758863745601</v>
      </c>
      <c r="P10" s="17">
        <v>0.254518821387268</v>
      </c>
      <c r="Q10" s="17">
        <v>0.18639725586861</v>
      </c>
      <c r="R10" s="17"/>
      <c r="S10" s="17">
        <v>0.19399847285217001</v>
      </c>
      <c r="T10" s="17">
        <v>0.191874477810934</v>
      </c>
      <c r="U10" s="17">
        <v>0.186858911211782</v>
      </c>
      <c r="V10" s="17">
        <v>0.21850116444356199</v>
      </c>
      <c r="W10" s="17">
        <v>0.24015365473109901</v>
      </c>
      <c r="X10" s="17">
        <v>0.25546694920506302</v>
      </c>
      <c r="Y10" s="17">
        <v>0.20962404899884499</v>
      </c>
      <c r="Z10" s="17">
        <v>0.16755511554243599</v>
      </c>
      <c r="AA10" s="17">
        <v>0.22041790051202301</v>
      </c>
      <c r="AB10" s="17">
        <v>0.156412740455179</v>
      </c>
      <c r="AC10" s="17">
        <v>0.15836158158713701</v>
      </c>
      <c r="AD10" s="17">
        <v>0.13491442785205501</v>
      </c>
      <c r="AE10" s="17"/>
      <c r="AF10" s="17">
        <v>7.7095525255656994E-2</v>
      </c>
      <c r="AG10" s="17">
        <v>0.15996874345803</v>
      </c>
      <c r="AH10" s="17">
        <v>0.58518822176493701</v>
      </c>
      <c r="AI10" s="17">
        <v>0.214612151552216</v>
      </c>
      <c r="AJ10" s="17">
        <v>0.118654220184145</v>
      </c>
      <c r="AK10" s="17"/>
      <c r="AL10" s="17">
        <v>0.111989682010414</v>
      </c>
      <c r="AM10" s="17">
        <v>0.51938545295562299</v>
      </c>
      <c r="AN10" s="17">
        <v>0.14206636523104901</v>
      </c>
      <c r="AO10" s="17">
        <v>0.120732330870725</v>
      </c>
      <c r="AP10" s="17">
        <v>8.7651574010654404E-2</v>
      </c>
      <c r="AQ10" s="17"/>
      <c r="AR10" s="17">
        <v>0.13895627517298501</v>
      </c>
      <c r="AS10" s="17">
        <v>0.333741828672178</v>
      </c>
      <c r="AT10" s="17">
        <v>0.15703835050849099</v>
      </c>
    </row>
    <row r="11" spans="2:46" x14ac:dyDescent="0.3">
      <c r="B11" s="18" t="s">
        <v>232</v>
      </c>
      <c r="C11" s="17">
        <v>0.50196591482082198</v>
      </c>
      <c r="D11" s="17">
        <v>0.47576404029556801</v>
      </c>
      <c r="E11" s="17">
        <v>0.52720198466754797</v>
      </c>
      <c r="F11" s="17"/>
      <c r="G11" s="17">
        <v>0.45342564774123301</v>
      </c>
      <c r="H11" s="17">
        <v>0.38467270453792302</v>
      </c>
      <c r="I11" s="17">
        <v>0.50815754682145897</v>
      </c>
      <c r="J11" s="17">
        <v>0.60488417633843194</v>
      </c>
      <c r="K11" s="17">
        <v>0.52560747419203302</v>
      </c>
      <c r="L11" s="17">
        <v>0.52506362596101996</v>
      </c>
      <c r="M11" s="17"/>
      <c r="N11" s="17">
        <v>0.48625166469936099</v>
      </c>
      <c r="O11" s="17">
        <v>0.54491486541249801</v>
      </c>
      <c r="P11" s="17">
        <v>0.45679910407326901</v>
      </c>
      <c r="Q11" s="17">
        <v>0.51396955314679704</v>
      </c>
      <c r="R11" s="17"/>
      <c r="S11" s="17">
        <v>0.38076102576749199</v>
      </c>
      <c r="T11" s="17">
        <v>0.55853603961952003</v>
      </c>
      <c r="U11" s="17">
        <v>0.40508349384258702</v>
      </c>
      <c r="V11" s="17">
        <v>0.46107085971837303</v>
      </c>
      <c r="W11" s="17">
        <v>0.54709272658793895</v>
      </c>
      <c r="X11" s="17">
        <v>0.454906070472887</v>
      </c>
      <c r="Y11" s="17">
        <v>0.53586631806377305</v>
      </c>
      <c r="Z11" s="17">
        <v>0.578402862951227</v>
      </c>
      <c r="AA11" s="17">
        <v>0.50455416011146104</v>
      </c>
      <c r="AB11" s="17">
        <v>0.586429955269828</v>
      </c>
      <c r="AC11" s="17">
        <v>0.58140361072194802</v>
      </c>
      <c r="AD11" s="17">
        <v>0.65384372808387203</v>
      </c>
      <c r="AE11" s="17"/>
      <c r="AF11" s="17">
        <v>0.71360010751334602</v>
      </c>
      <c r="AG11" s="17">
        <v>0.584948891936513</v>
      </c>
      <c r="AH11" s="17">
        <v>0.22827087595510001</v>
      </c>
      <c r="AI11" s="17">
        <v>0.30261843898767898</v>
      </c>
      <c r="AJ11" s="17">
        <v>0.63595913551041705</v>
      </c>
      <c r="AK11" s="17"/>
      <c r="AL11" s="17">
        <v>0.67022582139415599</v>
      </c>
      <c r="AM11" s="17">
        <v>0.30092707951090097</v>
      </c>
      <c r="AN11" s="17">
        <v>0.55213615379971004</v>
      </c>
      <c r="AO11" s="17">
        <v>0.27174306706662998</v>
      </c>
      <c r="AP11" s="17">
        <v>0.72957787107471195</v>
      </c>
      <c r="AQ11" s="17"/>
      <c r="AR11" s="17">
        <v>0.62753152067599705</v>
      </c>
      <c r="AS11" s="17">
        <v>0.44696806875663098</v>
      </c>
      <c r="AT11" s="17">
        <v>0.25512159609598001</v>
      </c>
    </row>
    <row r="12" spans="2:46" x14ac:dyDescent="0.3">
      <c r="B12" s="18" t="s">
        <v>79</v>
      </c>
      <c r="C12" s="19">
        <v>0.11782133026678999</v>
      </c>
      <c r="D12" s="19">
        <v>8.2313428974342406E-2</v>
      </c>
      <c r="E12" s="19">
        <v>0.15290986363408199</v>
      </c>
      <c r="F12" s="19"/>
      <c r="G12" s="19">
        <v>0.16073985145589001</v>
      </c>
      <c r="H12" s="19">
        <v>9.6649064864327894E-2</v>
      </c>
      <c r="I12" s="19">
        <v>0.14105551845318701</v>
      </c>
      <c r="J12" s="19">
        <v>9.0099788774175293E-2</v>
      </c>
      <c r="K12" s="19">
        <v>0.104531095245679</v>
      </c>
      <c r="L12" s="19">
        <v>0.118976410865447</v>
      </c>
      <c r="M12" s="19"/>
      <c r="N12" s="19">
        <v>5.8611794194533898E-2</v>
      </c>
      <c r="O12" s="19">
        <v>0.13377975450691401</v>
      </c>
      <c r="P12" s="19">
        <v>0.13089463527758299</v>
      </c>
      <c r="Q12" s="19">
        <v>0.152630851509863</v>
      </c>
      <c r="R12" s="19"/>
      <c r="S12" s="19">
        <v>0.119712203796215</v>
      </c>
      <c r="T12" s="19">
        <v>0.13212210323170501</v>
      </c>
      <c r="U12" s="19">
        <v>0.17599366994034299</v>
      </c>
      <c r="V12" s="19">
        <v>0.13535316401185299</v>
      </c>
      <c r="W12" s="19">
        <v>9.9842032342454395E-2</v>
      </c>
      <c r="X12" s="19">
        <v>0.11956280440848301</v>
      </c>
      <c r="Y12" s="19">
        <v>8.2331829110318305E-2</v>
      </c>
      <c r="Z12" s="19">
        <v>7.4326895899107501E-2</v>
      </c>
      <c r="AA12" s="19">
        <v>0.111097674578989</v>
      </c>
      <c r="AB12" s="19">
        <v>0.106278933925172</v>
      </c>
      <c r="AC12" s="19">
        <v>0.105474259879843</v>
      </c>
      <c r="AD12" s="19">
        <v>0.108331101097677</v>
      </c>
      <c r="AE12" s="19"/>
      <c r="AF12" s="19">
        <v>0.10837810268221</v>
      </c>
      <c r="AG12" s="19">
        <v>7.0908753811526906E-2</v>
      </c>
      <c r="AH12" s="19">
        <v>0.10957676361629801</v>
      </c>
      <c r="AI12" s="19">
        <v>9.6133071622783006E-2</v>
      </c>
      <c r="AJ12" s="19">
        <v>9.0369938376614597E-2</v>
      </c>
      <c r="AK12" s="19"/>
      <c r="AL12" s="19">
        <v>9.3474463907776806E-2</v>
      </c>
      <c r="AM12" s="19">
        <v>0.101415719404297</v>
      </c>
      <c r="AN12" s="19">
        <v>7.65230822273264E-2</v>
      </c>
      <c r="AO12" s="19">
        <v>6.9340122091711406E-2</v>
      </c>
      <c r="AP12" s="19">
        <v>0.10784308606244999</v>
      </c>
      <c r="AQ12" s="19"/>
      <c r="AR12" s="19">
        <v>0.13364431158696899</v>
      </c>
      <c r="AS12" s="19">
        <v>8.1487547204880106E-2</v>
      </c>
      <c r="AT12" s="19">
        <v>7.9334148430944898E-2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0.15194881035925001</v>
      </c>
      <c r="D9" s="17">
        <v>0.16688825690759301</v>
      </c>
      <c r="E9" s="17">
        <v>0.137781940374363</v>
      </c>
      <c r="F9" s="17"/>
      <c r="G9" s="17">
        <v>0.19633891020771299</v>
      </c>
      <c r="H9" s="17">
        <v>0.29969057960124501</v>
      </c>
      <c r="I9" s="17">
        <v>0.100838744522499</v>
      </c>
      <c r="J9" s="17">
        <v>7.0864014196156594E-2</v>
      </c>
      <c r="K9" s="17">
        <v>0.115375052053013</v>
      </c>
      <c r="L9" s="17">
        <v>0.134425070333348</v>
      </c>
      <c r="M9" s="17"/>
      <c r="N9" s="17">
        <v>0.24587122991131</v>
      </c>
      <c r="O9" s="17">
        <v>0.119716216505005</v>
      </c>
      <c r="P9" s="17">
        <v>0.12327661817881599</v>
      </c>
      <c r="Q9" s="17">
        <v>0.109303217858484</v>
      </c>
      <c r="R9" s="17"/>
      <c r="S9" s="17">
        <v>0.25594948948336399</v>
      </c>
      <c r="T9" s="17">
        <v>0.105806624957232</v>
      </c>
      <c r="U9" s="17">
        <v>0.17415411475516901</v>
      </c>
      <c r="V9" s="17">
        <v>0.14676962660505599</v>
      </c>
      <c r="W9" s="17">
        <v>0.15313169081660999</v>
      </c>
      <c r="X9" s="17">
        <v>0.117143971074503</v>
      </c>
      <c r="Y9" s="17">
        <v>0.129332301016439</v>
      </c>
      <c r="Z9" s="17">
        <v>9.63101738107109E-2</v>
      </c>
      <c r="AA9" s="17">
        <v>0.159850773294066</v>
      </c>
      <c r="AB9" s="17">
        <v>0.12606119523915499</v>
      </c>
      <c r="AC9" s="17">
        <v>0.170503169564094</v>
      </c>
      <c r="AD9" s="17">
        <v>7.4788144283805494E-2</v>
      </c>
      <c r="AE9" s="17"/>
      <c r="AF9" s="17">
        <v>8.8537146726434202E-2</v>
      </c>
      <c r="AG9" s="17">
        <v>0.16823243156865</v>
      </c>
      <c r="AH9" s="17">
        <v>6.9081149858010907E-2</v>
      </c>
      <c r="AI9" s="17">
        <v>0.28259600406225899</v>
      </c>
      <c r="AJ9" s="17">
        <v>0.203505032313583</v>
      </c>
      <c r="AK9" s="17"/>
      <c r="AL9" s="17">
        <v>0.145546924714653</v>
      </c>
      <c r="AM9" s="17">
        <v>7.7907684684810297E-2</v>
      </c>
      <c r="AN9" s="17">
        <v>0.22247375244228901</v>
      </c>
      <c r="AO9" s="17">
        <v>0.34874520156281502</v>
      </c>
      <c r="AP9" s="17">
        <v>7.6466264205973605E-2</v>
      </c>
      <c r="AQ9" s="17"/>
      <c r="AR9" s="17">
        <v>9.9105758049636894E-2</v>
      </c>
      <c r="AS9" s="17">
        <v>0.13741416087313801</v>
      </c>
      <c r="AT9" s="17">
        <v>0.33908280253144002</v>
      </c>
    </row>
    <row r="10" spans="2:46" x14ac:dyDescent="0.3">
      <c r="B10" s="18" t="s">
        <v>248</v>
      </c>
      <c r="C10" s="17">
        <v>0.30930417870291799</v>
      </c>
      <c r="D10" s="17">
        <v>0.36343538874919501</v>
      </c>
      <c r="E10" s="17">
        <v>0.25618448474322397</v>
      </c>
      <c r="F10" s="17"/>
      <c r="G10" s="17">
        <v>0.28149110443855502</v>
      </c>
      <c r="H10" s="17">
        <v>0.318489780198145</v>
      </c>
      <c r="I10" s="17">
        <v>0.33500163053958398</v>
      </c>
      <c r="J10" s="17">
        <v>0.31918314344081</v>
      </c>
      <c r="K10" s="17">
        <v>0.32789973024387298</v>
      </c>
      <c r="L10" s="17">
        <v>0.27887902253442798</v>
      </c>
      <c r="M10" s="17"/>
      <c r="N10" s="17">
        <v>0.29174087234690299</v>
      </c>
      <c r="O10" s="17">
        <v>0.26093521327232699</v>
      </c>
      <c r="P10" s="17">
        <v>0.38295782214104401</v>
      </c>
      <c r="Q10" s="17">
        <v>0.31364478560112402</v>
      </c>
      <c r="R10" s="17"/>
      <c r="S10" s="17">
        <v>0.27187468845719198</v>
      </c>
      <c r="T10" s="17">
        <v>0.324136862944715</v>
      </c>
      <c r="U10" s="17">
        <v>0.33847445000621501</v>
      </c>
      <c r="V10" s="17">
        <v>0.29071250907838603</v>
      </c>
      <c r="W10" s="17">
        <v>0.35592971148704899</v>
      </c>
      <c r="X10" s="17">
        <v>0.33363573750707998</v>
      </c>
      <c r="Y10" s="17">
        <v>0.29386983537754902</v>
      </c>
      <c r="Z10" s="17">
        <v>0.351559860534989</v>
      </c>
      <c r="AA10" s="17">
        <v>0.31692418473286699</v>
      </c>
      <c r="AB10" s="17">
        <v>0.28725353838724099</v>
      </c>
      <c r="AC10" s="17">
        <v>0.26607190819651999</v>
      </c>
      <c r="AD10" s="17">
        <v>0.31183765788728801</v>
      </c>
      <c r="AE10" s="17"/>
      <c r="AF10" s="17">
        <v>0.17113345590338699</v>
      </c>
      <c r="AG10" s="17">
        <v>0.30906736492805198</v>
      </c>
      <c r="AH10" s="17">
        <v>0.64631294993629096</v>
      </c>
      <c r="AI10" s="17">
        <v>0.30864950275131398</v>
      </c>
      <c r="AJ10" s="17">
        <v>0.183354105912447</v>
      </c>
      <c r="AK10" s="17"/>
      <c r="AL10" s="17">
        <v>0.26215540866717901</v>
      </c>
      <c r="AM10" s="17">
        <v>0.59016571978689303</v>
      </c>
      <c r="AN10" s="17">
        <v>0.28605661923589398</v>
      </c>
      <c r="AO10" s="17">
        <v>0.24367997109817399</v>
      </c>
      <c r="AP10" s="17">
        <v>0.14004039913142499</v>
      </c>
      <c r="AQ10" s="17"/>
      <c r="AR10" s="17">
        <v>0.26859594535515802</v>
      </c>
      <c r="AS10" s="17">
        <v>0.42780331201143901</v>
      </c>
      <c r="AT10" s="17">
        <v>0.27893476622061603</v>
      </c>
    </row>
    <row r="11" spans="2:46" x14ac:dyDescent="0.3">
      <c r="B11" s="18" t="s">
        <v>232</v>
      </c>
      <c r="C11" s="17">
        <v>0.42701933728590202</v>
      </c>
      <c r="D11" s="17">
        <v>0.395316233628831</v>
      </c>
      <c r="E11" s="17">
        <v>0.45741595971877202</v>
      </c>
      <c r="F11" s="17"/>
      <c r="G11" s="17">
        <v>0.32903695844938602</v>
      </c>
      <c r="H11" s="17">
        <v>0.28106627246962801</v>
      </c>
      <c r="I11" s="17">
        <v>0.40618500117682699</v>
      </c>
      <c r="J11" s="17">
        <v>0.50083931253715097</v>
      </c>
      <c r="K11" s="17">
        <v>0.48356721804458302</v>
      </c>
      <c r="L11" s="17">
        <v>0.52991492194503897</v>
      </c>
      <c r="M11" s="17"/>
      <c r="N11" s="17">
        <v>0.39325751383593799</v>
      </c>
      <c r="O11" s="17">
        <v>0.49291358633739102</v>
      </c>
      <c r="P11" s="17">
        <v>0.37812780994562101</v>
      </c>
      <c r="Q11" s="17">
        <v>0.43914223759615101</v>
      </c>
      <c r="R11" s="17"/>
      <c r="S11" s="17">
        <v>0.33785856745982201</v>
      </c>
      <c r="T11" s="17">
        <v>0.465364969388538</v>
      </c>
      <c r="U11" s="17">
        <v>0.34017153355475099</v>
      </c>
      <c r="V11" s="17">
        <v>0.413674443330181</v>
      </c>
      <c r="W11" s="17">
        <v>0.405309370853774</v>
      </c>
      <c r="X11" s="17">
        <v>0.43792717785632701</v>
      </c>
      <c r="Y11" s="17">
        <v>0.46524381236776902</v>
      </c>
      <c r="Z11" s="17">
        <v>0.51158974511187305</v>
      </c>
      <c r="AA11" s="17">
        <v>0.41868310346040799</v>
      </c>
      <c r="AB11" s="17">
        <v>0.47697435604151101</v>
      </c>
      <c r="AC11" s="17">
        <v>0.48103027512829999</v>
      </c>
      <c r="AD11" s="17">
        <v>0.54440508277658795</v>
      </c>
      <c r="AE11" s="17"/>
      <c r="AF11" s="17">
        <v>0.60117118667993497</v>
      </c>
      <c r="AG11" s="17">
        <v>0.44624782493301801</v>
      </c>
      <c r="AH11" s="17">
        <v>0.227186199714114</v>
      </c>
      <c r="AI11" s="17">
        <v>0.346884412801308</v>
      </c>
      <c r="AJ11" s="17">
        <v>0.52675536042044402</v>
      </c>
      <c r="AK11" s="17"/>
      <c r="AL11" s="17">
        <v>0.49262804478466998</v>
      </c>
      <c r="AM11" s="17">
        <v>0.27724062617871997</v>
      </c>
      <c r="AN11" s="17">
        <v>0.41256453782557001</v>
      </c>
      <c r="AO11" s="17">
        <v>0.33930417477597402</v>
      </c>
      <c r="AP11" s="17">
        <v>0.64408018869459904</v>
      </c>
      <c r="AQ11" s="17"/>
      <c r="AR11" s="17">
        <v>0.49606522034669598</v>
      </c>
      <c r="AS11" s="17">
        <v>0.38200393373189101</v>
      </c>
      <c r="AT11" s="17">
        <v>0.31683162214789101</v>
      </c>
    </row>
    <row r="12" spans="2:46" x14ac:dyDescent="0.3">
      <c r="B12" s="18" t="s">
        <v>79</v>
      </c>
      <c r="C12" s="19">
        <v>0.111727673651929</v>
      </c>
      <c r="D12" s="19">
        <v>7.4360120714381195E-2</v>
      </c>
      <c r="E12" s="19">
        <v>0.148617615163641</v>
      </c>
      <c r="F12" s="19"/>
      <c r="G12" s="19">
        <v>0.193133026904346</v>
      </c>
      <c r="H12" s="19">
        <v>0.10075336773098301</v>
      </c>
      <c r="I12" s="19">
        <v>0.15797462376109001</v>
      </c>
      <c r="J12" s="19">
        <v>0.109113529825883</v>
      </c>
      <c r="K12" s="19">
        <v>7.3157999658531495E-2</v>
      </c>
      <c r="L12" s="19">
        <v>5.6780985187185197E-2</v>
      </c>
      <c r="M12" s="19"/>
      <c r="N12" s="19">
        <v>6.9130383905848594E-2</v>
      </c>
      <c r="O12" s="19">
        <v>0.12643498388527699</v>
      </c>
      <c r="P12" s="19">
        <v>0.115637749734519</v>
      </c>
      <c r="Q12" s="19">
        <v>0.13790975894424101</v>
      </c>
      <c r="R12" s="19"/>
      <c r="S12" s="19">
        <v>0.13431725459962199</v>
      </c>
      <c r="T12" s="19">
        <v>0.104691542709516</v>
      </c>
      <c r="U12" s="19">
        <v>0.14719990168386499</v>
      </c>
      <c r="V12" s="19">
        <v>0.14884342098637801</v>
      </c>
      <c r="W12" s="19">
        <v>8.5629226842567394E-2</v>
      </c>
      <c r="X12" s="19">
        <v>0.111293113562089</v>
      </c>
      <c r="Y12" s="19">
        <v>0.111554051238244</v>
      </c>
      <c r="Z12" s="19">
        <v>4.0540220542426501E-2</v>
      </c>
      <c r="AA12" s="19">
        <v>0.104541938512659</v>
      </c>
      <c r="AB12" s="19">
        <v>0.109710910332093</v>
      </c>
      <c r="AC12" s="19">
        <v>8.2394647111087002E-2</v>
      </c>
      <c r="AD12" s="19">
        <v>6.8969115052318702E-2</v>
      </c>
      <c r="AE12" s="19"/>
      <c r="AF12" s="19">
        <v>0.13915821069024301</v>
      </c>
      <c r="AG12" s="19">
        <v>7.64523785702797E-2</v>
      </c>
      <c r="AH12" s="19">
        <v>5.7419700491584402E-2</v>
      </c>
      <c r="AI12" s="19">
        <v>6.1870080385119403E-2</v>
      </c>
      <c r="AJ12" s="19">
        <v>8.6385501353526503E-2</v>
      </c>
      <c r="AK12" s="19"/>
      <c r="AL12" s="19">
        <v>9.9669621833497701E-2</v>
      </c>
      <c r="AM12" s="19">
        <v>5.4685969349576903E-2</v>
      </c>
      <c r="AN12" s="19">
        <v>7.8905090496246402E-2</v>
      </c>
      <c r="AO12" s="19">
        <v>6.8270652563036993E-2</v>
      </c>
      <c r="AP12" s="19">
        <v>0.139413147968002</v>
      </c>
      <c r="AQ12" s="19"/>
      <c r="AR12" s="19">
        <v>0.136233076248509</v>
      </c>
      <c r="AS12" s="19">
        <v>5.2778593383532503E-2</v>
      </c>
      <c r="AT12" s="19">
        <v>6.51508091000534E-2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0.15238287325014499</v>
      </c>
      <c r="D9" s="17">
        <v>0.16080080592604801</v>
      </c>
      <c r="E9" s="17">
        <v>0.14459776497796101</v>
      </c>
      <c r="F9" s="17"/>
      <c r="G9" s="17">
        <v>0.16158279354255001</v>
      </c>
      <c r="H9" s="17">
        <v>0.261000529924233</v>
      </c>
      <c r="I9" s="17">
        <v>0.13243719612336999</v>
      </c>
      <c r="J9" s="17">
        <v>9.8200848802576804E-2</v>
      </c>
      <c r="K9" s="17">
        <v>0.12817049254576501</v>
      </c>
      <c r="L9" s="17">
        <v>0.13452201042198</v>
      </c>
      <c r="M9" s="17"/>
      <c r="N9" s="17">
        <v>0.21289488395573899</v>
      </c>
      <c r="O9" s="17">
        <v>0.134969253338937</v>
      </c>
      <c r="P9" s="17">
        <v>0.15162376436326699</v>
      </c>
      <c r="Q9" s="17">
        <v>0.105847401081059</v>
      </c>
      <c r="R9" s="17"/>
      <c r="S9" s="17">
        <v>0.214090522483082</v>
      </c>
      <c r="T9" s="17">
        <v>0.14426482284564099</v>
      </c>
      <c r="U9" s="17">
        <v>0.20130077572364</v>
      </c>
      <c r="V9" s="17">
        <v>0.14257203296830501</v>
      </c>
      <c r="W9" s="17">
        <v>0.17037680595873</v>
      </c>
      <c r="X9" s="17">
        <v>0.123733604426719</v>
      </c>
      <c r="Y9" s="17">
        <v>0.10652157355528601</v>
      </c>
      <c r="Z9" s="17">
        <v>0.160639387601796</v>
      </c>
      <c r="AA9" s="17">
        <v>0.14927681454783301</v>
      </c>
      <c r="AB9" s="17">
        <v>0.11141948745378399</v>
      </c>
      <c r="AC9" s="17">
        <v>0.15062395564200401</v>
      </c>
      <c r="AD9" s="17">
        <v>9.0206703333632204E-2</v>
      </c>
      <c r="AE9" s="17"/>
      <c r="AF9" s="17">
        <v>0.12816685820423901</v>
      </c>
      <c r="AG9" s="17">
        <v>0.17211484980143299</v>
      </c>
      <c r="AH9" s="17">
        <v>9.21818974968657E-2</v>
      </c>
      <c r="AI9" s="17">
        <v>0.28047559345427697</v>
      </c>
      <c r="AJ9" s="17">
        <v>0.141766675772449</v>
      </c>
      <c r="AK9" s="17"/>
      <c r="AL9" s="17">
        <v>0.13388309562207801</v>
      </c>
      <c r="AM9" s="17">
        <v>9.2850094135955297E-2</v>
      </c>
      <c r="AN9" s="17">
        <v>0.20021191197034599</v>
      </c>
      <c r="AO9" s="17">
        <v>0.36305905292526203</v>
      </c>
      <c r="AP9" s="17">
        <v>0.15166063610594199</v>
      </c>
      <c r="AQ9" s="17"/>
      <c r="AR9" s="17">
        <v>0.102856316556629</v>
      </c>
      <c r="AS9" s="17">
        <v>0.14009059584619099</v>
      </c>
      <c r="AT9" s="17">
        <v>0.351888767512467</v>
      </c>
    </row>
    <row r="10" spans="2:46" x14ac:dyDescent="0.3">
      <c r="B10" s="18" t="s">
        <v>248</v>
      </c>
      <c r="C10" s="17">
        <v>0.24885567684187701</v>
      </c>
      <c r="D10" s="17">
        <v>0.30276061758445499</v>
      </c>
      <c r="E10" s="17">
        <v>0.196852659787423</v>
      </c>
      <c r="F10" s="17"/>
      <c r="G10" s="17">
        <v>0.208702003772823</v>
      </c>
      <c r="H10" s="17">
        <v>0.25199433103109098</v>
      </c>
      <c r="I10" s="17">
        <v>0.245249869438497</v>
      </c>
      <c r="J10" s="17">
        <v>0.25717165276863901</v>
      </c>
      <c r="K10" s="17">
        <v>0.28475656118946402</v>
      </c>
      <c r="L10" s="17">
        <v>0.245093704193867</v>
      </c>
      <c r="M10" s="17"/>
      <c r="N10" s="17">
        <v>0.26895476373308902</v>
      </c>
      <c r="O10" s="17">
        <v>0.21926856365699399</v>
      </c>
      <c r="P10" s="17">
        <v>0.27446389645340402</v>
      </c>
      <c r="Q10" s="17">
        <v>0.23670694792407301</v>
      </c>
      <c r="R10" s="17"/>
      <c r="S10" s="17">
        <v>0.24714234518106301</v>
      </c>
      <c r="T10" s="17">
        <v>0.20992719970187501</v>
      </c>
      <c r="U10" s="17">
        <v>0.22689107878909701</v>
      </c>
      <c r="V10" s="17">
        <v>0.28199427651624798</v>
      </c>
      <c r="W10" s="17">
        <v>0.23825927117947801</v>
      </c>
      <c r="X10" s="17">
        <v>0.29637954361605601</v>
      </c>
      <c r="Y10" s="17">
        <v>0.26805709626414598</v>
      </c>
      <c r="Z10" s="17">
        <v>0.27046052086535699</v>
      </c>
      <c r="AA10" s="17">
        <v>0.26028400965748799</v>
      </c>
      <c r="AB10" s="17">
        <v>0.24089819959780001</v>
      </c>
      <c r="AC10" s="17">
        <v>0.233639254927104</v>
      </c>
      <c r="AD10" s="17">
        <v>0.19391929800910401</v>
      </c>
      <c r="AE10" s="17"/>
      <c r="AF10" s="17">
        <v>0.14830159657304801</v>
      </c>
      <c r="AG10" s="17">
        <v>0.22665123033128801</v>
      </c>
      <c r="AH10" s="17">
        <v>0.57217956903296796</v>
      </c>
      <c r="AI10" s="17">
        <v>0.26600837280161299</v>
      </c>
      <c r="AJ10" s="17">
        <v>0.18166294503108399</v>
      </c>
      <c r="AK10" s="17"/>
      <c r="AL10" s="17">
        <v>0.20153476341335899</v>
      </c>
      <c r="AM10" s="17">
        <v>0.51299234300766705</v>
      </c>
      <c r="AN10" s="17">
        <v>0.20882969655390399</v>
      </c>
      <c r="AO10" s="17">
        <v>0.18651906885293701</v>
      </c>
      <c r="AP10" s="17">
        <v>0.12606570196932701</v>
      </c>
      <c r="AQ10" s="17"/>
      <c r="AR10" s="17">
        <v>0.176703306658652</v>
      </c>
      <c r="AS10" s="17">
        <v>0.37752102426314199</v>
      </c>
      <c r="AT10" s="17">
        <v>0.23402046234020099</v>
      </c>
    </row>
    <row r="11" spans="2:46" x14ac:dyDescent="0.3">
      <c r="B11" s="18" t="s">
        <v>232</v>
      </c>
      <c r="C11" s="17">
        <v>0.42849725130199101</v>
      </c>
      <c r="D11" s="17">
        <v>0.41157939381492797</v>
      </c>
      <c r="E11" s="17">
        <v>0.44335863121233798</v>
      </c>
      <c r="F11" s="17"/>
      <c r="G11" s="17">
        <v>0.39669376359549802</v>
      </c>
      <c r="H11" s="17">
        <v>0.34619778243013</v>
      </c>
      <c r="I11" s="17">
        <v>0.43550071470309099</v>
      </c>
      <c r="J11" s="17">
        <v>0.48603924879302202</v>
      </c>
      <c r="K11" s="17">
        <v>0.42779108603823501</v>
      </c>
      <c r="L11" s="17">
        <v>0.46458545848671401</v>
      </c>
      <c r="M11" s="17"/>
      <c r="N11" s="17">
        <v>0.41495983328760799</v>
      </c>
      <c r="O11" s="17">
        <v>0.45868728786822299</v>
      </c>
      <c r="P11" s="17">
        <v>0.38483288614950301</v>
      </c>
      <c r="Q11" s="17">
        <v>0.45307989299971002</v>
      </c>
      <c r="R11" s="17"/>
      <c r="S11" s="17">
        <v>0.364069242666543</v>
      </c>
      <c r="T11" s="17">
        <v>0.44146393891299901</v>
      </c>
      <c r="U11" s="17">
        <v>0.35928546270538197</v>
      </c>
      <c r="V11" s="17">
        <v>0.39405923511381102</v>
      </c>
      <c r="W11" s="17">
        <v>0.44394488443244601</v>
      </c>
      <c r="X11" s="17">
        <v>0.44124248112762199</v>
      </c>
      <c r="Y11" s="17">
        <v>0.45384268871053601</v>
      </c>
      <c r="Z11" s="17">
        <v>0.47020099008189098</v>
      </c>
      <c r="AA11" s="17">
        <v>0.42468193807846599</v>
      </c>
      <c r="AB11" s="17">
        <v>0.48368548021614999</v>
      </c>
      <c r="AC11" s="17">
        <v>0.44888438091776001</v>
      </c>
      <c r="AD11" s="17">
        <v>0.57937031906937098</v>
      </c>
      <c r="AE11" s="17"/>
      <c r="AF11" s="17">
        <v>0.55594172709064205</v>
      </c>
      <c r="AG11" s="17">
        <v>0.46938843989664802</v>
      </c>
      <c r="AH11" s="17">
        <v>0.21164870085042101</v>
      </c>
      <c r="AI11" s="17">
        <v>0.31288244350566202</v>
      </c>
      <c r="AJ11" s="17">
        <v>0.53800446870853003</v>
      </c>
      <c r="AK11" s="17"/>
      <c r="AL11" s="17">
        <v>0.50078074400008099</v>
      </c>
      <c r="AM11" s="17">
        <v>0.26669344170266601</v>
      </c>
      <c r="AN11" s="17">
        <v>0.47991942177150099</v>
      </c>
      <c r="AO11" s="17">
        <v>0.31127777741407198</v>
      </c>
      <c r="AP11" s="17">
        <v>0.57658238926084704</v>
      </c>
      <c r="AQ11" s="17"/>
      <c r="AR11" s="17">
        <v>0.53517828558553104</v>
      </c>
      <c r="AS11" s="17">
        <v>0.358597322061594</v>
      </c>
      <c r="AT11" s="17">
        <v>0.27419852791143201</v>
      </c>
    </row>
    <row r="12" spans="2:46" x14ac:dyDescent="0.3">
      <c r="B12" s="18" t="s">
        <v>79</v>
      </c>
      <c r="C12" s="19">
        <v>0.17026419860598799</v>
      </c>
      <c r="D12" s="19">
        <v>0.124859182674569</v>
      </c>
      <c r="E12" s="19">
        <v>0.21519094402227801</v>
      </c>
      <c r="F12" s="19"/>
      <c r="G12" s="19">
        <v>0.23302143908912901</v>
      </c>
      <c r="H12" s="19">
        <v>0.14080735661454599</v>
      </c>
      <c r="I12" s="19">
        <v>0.186812219735041</v>
      </c>
      <c r="J12" s="19">
        <v>0.15858824963576201</v>
      </c>
      <c r="K12" s="19">
        <v>0.15928186022653701</v>
      </c>
      <c r="L12" s="19">
        <v>0.15579882689744001</v>
      </c>
      <c r="M12" s="19"/>
      <c r="N12" s="19">
        <v>0.10319051902356501</v>
      </c>
      <c r="O12" s="19">
        <v>0.18707489513584499</v>
      </c>
      <c r="P12" s="19">
        <v>0.18907945303382601</v>
      </c>
      <c r="Q12" s="19">
        <v>0.20436575799515799</v>
      </c>
      <c r="R12" s="19"/>
      <c r="S12" s="19">
        <v>0.17469788966931199</v>
      </c>
      <c r="T12" s="19">
        <v>0.20434403853948499</v>
      </c>
      <c r="U12" s="19">
        <v>0.21252268278188099</v>
      </c>
      <c r="V12" s="19">
        <v>0.18137445540163599</v>
      </c>
      <c r="W12" s="19">
        <v>0.147419038429347</v>
      </c>
      <c r="X12" s="19">
        <v>0.13864437082960299</v>
      </c>
      <c r="Y12" s="19">
        <v>0.17157864147003199</v>
      </c>
      <c r="Z12" s="19">
        <v>9.8699101450956103E-2</v>
      </c>
      <c r="AA12" s="19">
        <v>0.16575723771621301</v>
      </c>
      <c r="AB12" s="19">
        <v>0.16399683273226501</v>
      </c>
      <c r="AC12" s="19">
        <v>0.16685240851313099</v>
      </c>
      <c r="AD12" s="19">
        <v>0.136503679587893</v>
      </c>
      <c r="AE12" s="19"/>
      <c r="AF12" s="19">
        <v>0.16758981813207099</v>
      </c>
      <c r="AG12" s="19">
        <v>0.13184547997063001</v>
      </c>
      <c r="AH12" s="19">
        <v>0.123989832619745</v>
      </c>
      <c r="AI12" s="19">
        <v>0.14063359023844799</v>
      </c>
      <c r="AJ12" s="19">
        <v>0.13856591048793701</v>
      </c>
      <c r="AK12" s="19"/>
      <c r="AL12" s="19">
        <v>0.16380139696448201</v>
      </c>
      <c r="AM12" s="19">
        <v>0.127464121153711</v>
      </c>
      <c r="AN12" s="19">
        <v>0.11103896970424899</v>
      </c>
      <c r="AO12" s="19">
        <v>0.13914410080772799</v>
      </c>
      <c r="AP12" s="19">
        <v>0.14569127266388401</v>
      </c>
      <c r="AQ12" s="19"/>
      <c r="AR12" s="19">
        <v>0.18526209119918899</v>
      </c>
      <c r="AS12" s="19">
        <v>0.123791057829072</v>
      </c>
      <c r="AT12" s="19">
        <v>0.13989224223589899</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0.17441083818147901</v>
      </c>
      <c r="D9" s="17">
        <v>0.19265833596645601</v>
      </c>
      <c r="E9" s="17">
        <v>0.156184923067267</v>
      </c>
      <c r="F9" s="17"/>
      <c r="G9" s="17">
        <v>0.162910418837138</v>
      </c>
      <c r="H9" s="17">
        <v>0.27565772419183099</v>
      </c>
      <c r="I9" s="17">
        <v>0.12509039015050599</v>
      </c>
      <c r="J9" s="17">
        <v>9.6513270566808598E-2</v>
      </c>
      <c r="K9" s="17">
        <v>0.16957935444119501</v>
      </c>
      <c r="L9" s="17">
        <v>0.20652728203058501</v>
      </c>
      <c r="M9" s="17"/>
      <c r="N9" s="17">
        <v>0.214580025668307</v>
      </c>
      <c r="O9" s="17">
        <v>0.19418536369902101</v>
      </c>
      <c r="P9" s="17">
        <v>0.13340394823818</v>
      </c>
      <c r="Q9" s="17">
        <v>0.14870654588878901</v>
      </c>
      <c r="R9" s="17"/>
      <c r="S9" s="17">
        <v>0.23705297671374001</v>
      </c>
      <c r="T9" s="17">
        <v>0.11863279372657901</v>
      </c>
      <c r="U9" s="17">
        <v>0.190859983328765</v>
      </c>
      <c r="V9" s="17">
        <v>0.179076474224763</v>
      </c>
      <c r="W9" s="17">
        <v>0.15838882033854701</v>
      </c>
      <c r="X9" s="17">
        <v>0.17544623893349201</v>
      </c>
      <c r="Y9" s="17">
        <v>0.174277985764033</v>
      </c>
      <c r="Z9" s="17">
        <v>0.18647919413053199</v>
      </c>
      <c r="AA9" s="17">
        <v>0.16558278028460399</v>
      </c>
      <c r="AB9" s="17">
        <v>0.16710550686426001</v>
      </c>
      <c r="AC9" s="17">
        <v>0.18462957531405899</v>
      </c>
      <c r="AD9" s="17">
        <v>0.12056705165015701</v>
      </c>
      <c r="AE9" s="17"/>
      <c r="AF9" s="17">
        <v>8.9200001349730995E-2</v>
      </c>
      <c r="AG9" s="17">
        <v>0.198808384649763</v>
      </c>
      <c r="AH9" s="17">
        <v>8.6449689254068304E-2</v>
      </c>
      <c r="AI9" s="17">
        <v>0.33534968015109801</v>
      </c>
      <c r="AJ9" s="17">
        <v>0.18678743572139</v>
      </c>
      <c r="AK9" s="17"/>
      <c r="AL9" s="17">
        <v>0.158207589517735</v>
      </c>
      <c r="AM9" s="17">
        <v>0.104280334066158</v>
      </c>
      <c r="AN9" s="17">
        <v>0.22566687694512599</v>
      </c>
      <c r="AO9" s="17">
        <v>0.42542138048823003</v>
      </c>
      <c r="AP9" s="17">
        <v>9.6820064315106494E-2</v>
      </c>
      <c r="AQ9" s="17"/>
      <c r="AR9" s="17">
        <v>0.11542497338700899</v>
      </c>
      <c r="AS9" s="17">
        <v>0.14253069834251</v>
      </c>
      <c r="AT9" s="17">
        <v>0.43639563188733799</v>
      </c>
    </row>
    <row r="10" spans="2:46" x14ac:dyDescent="0.3">
      <c r="B10" s="18" t="s">
        <v>248</v>
      </c>
      <c r="C10" s="17">
        <v>0.301448966499408</v>
      </c>
      <c r="D10" s="17">
        <v>0.35389416100738003</v>
      </c>
      <c r="E10" s="17">
        <v>0.24995558868800299</v>
      </c>
      <c r="F10" s="17"/>
      <c r="G10" s="17">
        <v>0.31502560793798701</v>
      </c>
      <c r="H10" s="17">
        <v>0.33576425898805101</v>
      </c>
      <c r="I10" s="17">
        <v>0.30318965976020601</v>
      </c>
      <c r="J10" s="17">
        <v>0.33556176388228698</v>
      </c>
      <c r="K10" s="17">
        <v>0.31283434395146797</v>
      </c>
      <c r="L10" s="17">
        <v>0.227704459626175</v>
      </c>
      <c r="M10" s="17"/>
      <c r="N10" s="17">
        <v>0.32391322517006399</v>
      </c>
      <c r="O10" s="17">
        <v>0.241895262439832</v>
      </c>
      <c r="P10" s="17">
        <v>0.37236544106966901</v>
      </c>
      <c r="Q10" s="17">
        <v>0.27679483069847899</v>
      </c>
      <c r="R10" s="17"/>
      <c r="S10" s="17">
        <v>0.31980490785888499</v>
      </c>
      <c r="T10" s="17">
        <v>0.30833509332762099</v>
      </c>
      <c r="U10" s="17">
        <v>0.30107509606446697</v>
      </c>
      <c r="V10" s="17">
        <v>0.33571613229720898</v>
      </c>
      <c r="W10" s="17">
        <v>0.28761195087349101</v>
      </c>
      <c r="X10" s="17">
        <v>0.30987723826333802</v>
      </c>
      <c r="Y10" s="17">
        <v>0.27312650991634102</v>
      </c>
      <c r="Z10" s="17">
        <v>0.26987533346975601</v>
      </c>
      <c r="AA10" s="17">
        <v>0.32391648784943999</v>
      </c>
      <c r="AB10" s="17">
        <v>0.26341088968750498</v>
      </c>
      <c r="AC10" s="17">
        <v>0.235564966661264</v>
      </c>
      <c r="AD10" s="17">
        <v>0.350945291189107</v>
      </c>
      <c r="AE10" s="17"/>
      <c r="AF10" s="17">
        <v>0.22454265817192201</v>
      </c>
      <c r="AG10" s="17">
        <v>0.28402733745105202</v>
      </c>
      <c r="AH10" s="17">
        <v>0.62567569831891501</v>
      </c>
      <c r="AI10" s="17">
        <v>0.284466860396552</v>
      </c>
      <c r="AJ10" s="17">
        <v>0.22905517899498901</v>
      </c>
      <c r="AK10" s="17"/>
      <c r="AL10" s="17">
        <v>0.239245091252069</v>
      </c>
      <c r="AM10" s="17">
        <v>0.57687222474882704</v>
      </c>
      <c r="AN10" s="17">
        <v>0.28369519944696198</v>
      </c>
      <c r="AO10" s="17">
        <v>0.19625674807090901</v>
      </c>
      <c r="AP10" s="17">
        <v>0.20659806505908301</v>
      </c>
      <c r="AQ10" s="17"/>
      <c r="AR10" s="17">
        <v>0.261038140775536</v>
      </c>
      <c r="AS10" s="17">
        <v>0.42168782160722301</v>
      </c>
      <c r="AT10" s="17">
        <v>0.230651397967885</v>
      </c>
    </row>
    <row r="11" spans="2:46" x14ac:dyDescent="0.3">
      <c r="B11" s="18" t="s">
        <v>232</v>
      </c>
      <c r="C11" s="17">
        <v>0.40870332198817799</v>
      </c>
      <c r="D11" s="17">
        <v>0.37003629623739598</v>
      </c>
      <c r="E11" s="17">
        <v>0.44674806210277401</v>
      </c>
      <c r="F11" s="17"/>
      <c r="G11" s="17">
        <v>0.32531435216031401</v>
      </c>
      <c r="H11" s="17">
        <v>0.284480828822188</v>
      </c>
      <c r="I11" s="17">
        <v>0.41327387604044302</v>
      </c>
      <c r="J11" s="17">
        <v>0.46797070848213601</v>
      </c>
      <c r="K11" s="17">
        <v>0.44510075061105397</v>
      </c>
      <c r="L11" s="17">
        <v>0.48887397347256101</v>
      </c>
      <c r="M11" s="17"/>
      <c r="N11" s="17">
        <v>0.38988183790243403</v>
      </c>
      <c r="O11" s="17">
        <v>0.43582035188027402</v>
      </c>
      <c r="P11" s="17">
        <v>0.37457738010309899</v>
      </c>
      <c r="Q11" s="17">
        <v>0.42941874722803902</v>
      </c>
      <c r="R11" s="17"/>
      <c r="S11" s="17">
        <v>0.30649934721199101</v>
      </c>
      <c r="T11" s="17">
        <v>0.46227104785897399</v>
      </c>
      <c r="U11" s="17">
        <v>0.32479172588268601</v>
      </c>
      <c r="V11" s="17">
        <v>0.35957002749413303</v>
      </c>
      <c r="W11" s="17">
        <v>0.455784875977301</v>
      </c>
      <c r="X11" s="17">
        <v>0.40094471176622698</v>
      </c>
      <c r="Y11" s="17">
        <v>0.44563379582562601</v>
      </c>
      <c r="Z11" s="17">
        <v>0.463993698779957</v>
      </c>
      <c r="AA11" s="17">
        <v>0.41226835077003499</v>
      </c>
      <c r="AB11" s="17">
        <v>0.47399123841543001</v>
      </c>
      <c r="AC11" s="17">
        <v>0.49925207391339099</v>
      </c>
      <c r="AD11" s="17">
        <v>0.406843662800633</v>
      </c>
      <c r="AE11" s="17"/>
      <c r="AF11" s="17">
        <v>0.57056822231912296</v>
      </c>
      <c r="AG11" s="17">
        <v>0.43569365170211299</v>
      </c>
      <c r="AH11" s="17">
        <v>0.23436527818826</v>
      </c>
      <c r="AI11" s="17">
        <v>0.30976808684055201</v>
      </c>
      <c r="AJ11" s="17">
        <v>0.50406436498905405</v>
      </c>
      <c r="AK11" s="17"/>
      <c r="AL11" s="17">
        <v>0.48998170137618502</v>
      </c>
      <c r="AM11" s="17">
        <v>0.26671359342275702</v>
      </c>
      <c r="AN11" s="17">
        <v>0.403307180799999</v>
      </c>
      <c r="AO11" s="17">
        <v>0.30500587611936197</v>
      </c>
      <c r="AP11" s="17">
        <v>0.56931416147385105</v>
      </c>
      <c r="AQ11" s="17"/>
      <c r="AR11" s="17">
        <v>0.48456799132362599</v>
      </c>
      <c r="AS11" s="17">
        <v>0.36710217369270198</v>
      </c>
      <c r="AT11" s="17">
        <v>0.26870507532515298</v>
      </c>
    </row>
    <row r="12" spans="2:46" x14ac:dyDescent="0.3">
      <c r="B12" s="18" t="s">
        <v>79</v>
      </c>
      <c r="C12" s="19">
        <v>0.115436873330935</v>
      </c>
      <c r="D12" s="19">
        <v>8.34112067887679E-2</v>
      </c>
      <c r="E12" s="19">
        <v>0.14711142614195599</v>
      </c>
      <c r="F12" s="19"/>
      <c r="G12" s="19">
        <v>0.19674962106456101</v>
      </c>
      <c r="H12" s="19">
        <v>0.10409718799793</v>
      </c>
      <c r="I12" s="19">
        <v>0.158446074048845</v>
      </c>
      <c r="J12" s="19">
        <v>9.9954257068768607E-2</v>
      </c>
      <c r="K12" s="19">
        <v>7.2485550996282705E-2</v>
      </c>
      <c r="L12" s="19">
        <v>7.68942848706793E-2</v>
      </c>
      <c r="M12" s="19"/>
      <c r="N12" s="19">
        <v>7.1624911259195206E-2</v>
      </c>
      <c r="O12" s="19">
        <v>0.128099021980873</v>
      </c>
      <c r="P12" s="19">
        <v>0.119653230589052</v>
      </c>
      <c r="Q12" s="19">
        <v>0.14507987618469201</v>
      </c>
      <c r="R12" s="19"/>
      <c r="S12" s="19">
        <v>0.13664276821538399</v>
      </c>
      <c r="T12" s="19">
        <v>0.110761065086826</v>
      </c>
      <c r="U12" s="19">
        <v>0.18327319472408199</v>
      </c>
      <c r="V12" s="19">
        <v>0.12563736598389499</v>
      </c>
      <c r="W12" s="19">
        <v>9.8214352810662098E-2</v>
      </c>
      <c r="X12" s="19">
        <v>0.11373181103694301</v>
      </c>
      <c r="Y12" s="19">
        <v>0.106961708494001</v>
      </c>
      <c r="Z12" s="19">
        <v>7.9651773619754201E-2</v>
      </c>
      <c r="AA12" s="19">
        <v>9.8232381095920807E-2</v>
      </c>
      <c r="AB12" s="19">
        <v>9.5492365032805004E-2</v>
      </c>
      <c r="AC12" s="19">
        <v>8.0553384111286E-2</v>
      </c>
      <c r="AD12" s="19">
        <v>0.12164399436010299</v>
      </c>
      <c r="AE12" s="19"/>
      <c r="AF12" s="19">
        <v>0.115689118159224</v>
      </c>
      <c r="AG12" s="19">
        <v>8.1470626197071697E-2</v>
      </c>
      <c r="AH12" s="19">
        <v>5.3509334238756798E-2</v>
      </c>
      <c r="AI12" s="19">
        <v>7.0415372611796798E-2</v>
      </c>
      <c r="AJ12" s="19">
        <v>8.0093020294567802E-2</v>
      </c>
      <c r="AK12" s="19"/>
      <c r="AL12" s="19">
        <v>0.11256561785401099</v>
      </c>
      <c r="AM12" s="19">
        <v>5.21338477622579E-2</v>
      </c>
      <c r="AN12" s="19">
        <v>8.7330742807912906E-2</v>
      </c>
      <c r="AO12" s="19">
        <v>7.3315995321498906E-2</v>
      </c>
      <c r="AP12" s="19">
        <v>0.12726770915195901</v>
      </c>
      <c r="AQ12" s="19"/>
      <c r="AR12" s="19">
        <v>0.13896889451382899</v>
      </c>
      <c r="AS12" s="19">
        <v>6.8679306357564598E-2</v>
      </c>
      <c r="AT12" s="19">
        <v>6.4247894819623896E-2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0.21197329643986801</v>
      </c>
      <c r="D9" s="17">
        <v>0.224986482283345</v>
      </c>
      <c r="E9" s="17">
        <v>0.198873514087615</v>
      </c>
      <c r="F9" s="17"/>
      <c r="G9" s="17">
        <v>0.231924618329789</v>
      </c>
      <c r="H9" s="17">
        <v>0.313868524834853</v>
      </c>
      <c r="I9" s="17">
        <v>0.17232510278723501</v>
      </c>
      <c r="J9" s="17">
        <v>0.13278798133444999</v>
      </c>
      <c r="K9" s="17">
        <v>0.190920993306677</v>
      </c>
      <c r="L9" s="17">
        <v>0.226680177356583</v>
      </c>
      <c r="M9" s="17"/>
      <c r="N9" s="17">
        <v>0.31325412630324301</v>
      </c>
      <c r="O9" s="17">
        <v>0.18831723299976599</v>
      </c>
      <c r="P9" s="17">
        <v>0.15795402062623701</v>
      </c>
      <c r="Q9" s="17">
        <v>0.173119930394738</v>
      </c>
      <c r="R9" s="17"/>
      <c r="S9" s="17">
        <v>0.32647716314782299</v>
      </c>
      <c r="T9" s="17">
        <v>0.19701095104104499</v>
      </c>
      <c r="U9" s="17">
        <v>0.214747790253209</v>
      </c>
      <c r="V9" s="17">
        <v>0.21107430695203799</v>
      </c>
      <c r="W9" s="17">
        <v>0.21366937733122399</v>
      </c>
      <c r="X9" s="17">
        <v>0.14359414936881701</v>
      </c>
      <c r="Y9" s="17">
        <v>0.19379433745581301</v>
      </c>
      <c r="Z9" s="17">
        <v>0.15089185174877301</v>
      </c>
      <c r="AA9" s="17">
        <v>0.217304084588819</v>
      </c>
      <c r="AB9" s="17">
        <v>0.20792159156732401</v>
      </c>
      <c r="AC9" s="17">
        <v>0.14521674769465401</v>
      </c>
      <c r="AD9" s="17">
        <v>0.17171412815605999</v>
      </c>
      <c r="AE9" s="17"/>
      <c r="AF9" s="17">
        <v>0.190299714197491</v>
      </c>
      <c r="AG9" s="17">
        <v>0.22157695358117699</v>
      </c>
      <c r="AH9" s="17">
        <v>0.124841992600722</v>
      </c>
      <c r="AI9" s="17">
        <v>0.37689387661224999</v>
      </c>
      <c r="AJ9" s="17">
        <v>0.19312463190613099</v>
      </c>
      <c r="AK9" s="17"/>
      <c r="AL9" s="17">
        <v>0.217279840152654</v>
      </c>
      <c r="AM9" s="17">
        <v>0.11129500429613599</v>
      </c>
      <c r="AN9" s="17">
        <v>0.247669334321096</v>
      </c>
      <c r="AO9" s="17">
        <v>0.50419373447467597</v>
      </c>
      <c r="AP9" s="17">
        <v>0.12736157002185899</v>
      </c>
      <c r="AQ9" s="17"/>
      <c r="AR9" s="17">
        <v>0.14710677425458399</v>
      </c>
      <c r="AS9" s="17">
        <v>0.18774830698898201</v>
      </c>
      <c r="AT9" s="17">
        <v>0.46314052280789297</v>
      </c>
    </row>
    <row r="10" spans="2:46" x14ac:dyDescent="0.3">
      <c r="B10" s="18" t="s">
        <v>248</v>
      </c>
      <c r="C10" s="17">
        <v>0.23793433743930101</v>
      </c>
      <c r="D10" s="17">
        <v>0.28472280548277001</v>
      </c>
      <c r="E10" s="17">
        <v>0.19178746445591899</v>
      </c>
      <c r="F10" s="17"/>
      <c r="G10" s="17">
        <v>0.20331425023302099</v>
      </c>
      <c r="H10" s="17">
        <v>0.25832105288882401</v>
      </c>
      <c r="I10" s="17">
        <v>0.217445426561064</v>
      </c>
      <c r="J10" s="17">
        <v>0.210936869313748</v>
      </c>
      <c r="K10" s="17">
        <v>0.29744334644107101</v>
      </c>
      <c r="L10" s="17">
        <v>0.24306219194571099</v>
      </c>
      <c r="M10" s="17"/>
      <c r="N10" s="17">
        <v>0.20574616254707701</v>
      </c>
      <c r="O10" s="17">
        <v>0.199368687972836</v>
      </c>
      <c r="P10" s="17">
        <v>0.31727870758861099</v>
      </c>
      <c r="Q10" s="17">
        <v>0.24411639657720399</v>
      </c>
      <c r="R10" s="17"/>
      <c r="S10" s="17">
        <v>0.209265127401945</v>
      </c>
      <c r="T10" s="17">
        <v>0.19938223464153601</v>
      </c>
      <c r="U10" s="17">
        <v>0.228145274187571</v>
      </c>
      <c r="V10" s="17">
        <v>0.27032916810275498</v>
      </c>
      <c r="W10" s="17">
        <v>0.27381165086230003</v>
      </c>
      <c r="X10" s="17">
        <v>0.324898651697621</v>
      </c>
      <c r="Y10" s="17">
        <v>0.247534849344205</v>
      </c>
      <c r="Z10" s="17">
        <v>0.29736336888517101</v>
      </c>
      <c r="AA10" s="17">
        <v>0.22924140561557901</v>
      </c>
      <c r="AB10" s="17">
        <v>0.18824229287283001</v>
      </c>
      <c r="AC10" s="17">
        <v>0.23532607995942201</v>
      </c>
      <c r="AD10" s="17">
        <v>0.20352370481596599</v>
      </c>
      <c r="AE10" s="17"/>
      <c r="AF10" s="17">
        <v>2.9884853922169701E-2</v>
      </c>
      <c r="AG10" s="17">
        <v>0.207595205823806</v>
      </c>
      <c r="AH10" s="17">
        <v>0.61136166649243495</v>
      </c>
      <c r="AI10" s="17">
        <v>0.29238759669673903</v>
      </c>
      <c r="AJ10" s="17">
        <v>0.152781501367768</v>
      </c>
      <c r="AK10" s="17"/>
      <c r="AL10" s="17">
        <v>0.15544502784559</v>
      </c>
      <c r="AM10" s="17">
        <v>0.58774354558580599</v>
      </c>
      <c r="AN10" s="17">
        <v>0.18690702349496499</v>
      </c>
      <c r="AO10" s="17">
        <v>0.14244139367685099</v>
      </c>
      <c r="AP10" s="17">
        <v>5.5668784796861798E-2</v>
      </c>
      <c r="AQ10" s="17"/>
      <c r="AR10" s="17">
        <v>0.16165961587609501</v>
      </c>
      <c r="AS10" s="17">
        <v>0.390383451289883</v>
      </c>
      <c r="AT10" s="17">
        <v>0.22225281021830201</v>
      </c>
    </row>
    <row r="11" spans="2:46" x14ac:dyDescent="0.3">
      <c r="B11" s="18" t="s">
        <v>232</v>
      </c>
      <c r="C11" s="17">
        <v>0.43517685114233001</v>
      </c>
      <c r="D11" s="17">
        <v>0.41396339473488603</v>
      </c>
      <c r="E11" s="17">
        <v>0.45632988824285398</v>
      </c>
      <c r="F11" s="17"/>
      <c r="G11" s="17">
        <v>0.366791242936641</v>
      </c>
      <c r="H11" s="17">
        <v>0.32113675534789599</v>
      </c>
      <c r="I11" s="17">
        <v>0.476687430156711</v>
      </c>
      <c r="J11" s="17">
        <v>0.54135155037363203</v>
      </c>
      <c r="K11" s="17">
        <v>0.44940232933698898</v>
      </c>
      <c r="L11" s="17">
        <v>0.44373537779710898</v>
      </c>
      <c r="M11" s="17"/>
      <c r="N11" s="17">
        <v>0.41752413498408703</v>
      </c>
      <c r="O11" s="17">
        <v>0.47826925080018501</v>
      </c>
      <c r="P11" s="17">
        <v>0.41219512277062298</v>
      </c>
      <c r="Q11" s="17">
        <v>0.43094011047102099</v>
      </c>
      <c r="R11" s="17"/>
      <c r="S11" s="17">
        <v>0.32816895013158998</v>
      </c>
      <c r="T11" s="17">
        <v>0.47823002844541201</v>
      </c>
      <c r="U11" s="17">
        <v>0.38559796718598199</v>
      </c>
      <c r="V11" s="17">
        <v>0.37384644028316799</v>
      </c>
      <c r="W11" s="17">
        <v>0.43310715009307599</v>
      </c>
      <c r="X11" s="17">
        <v>0.42224808175679501</v>
      </c>
      <c r="Y11" s="17">
        <v>0.45637701898502803</v>
      </c>
      <c r="Z11" s="17">
        <v>0.50180300827034896</v>
      </c>
      <c r="AA11" s="17">
        <v>0.44387484187901599</v>
      </c>
      <c r="AB11" s="17">
        <v>0.50503718371523498</v>
      </c>
      <c r="AC11" s="17">
        <v>0.54354694186491403</v>
      </c>
      <c r="AD11" s="17">
        <v>0.54178939842813501</v>
      </c>
      <c r="AE11" s="17"/>
      <c r="AF11" s="17">
        <v>0.62510714262456202</v>
      </c>
      <c r="AG11" s="17">
        <v>0.49813648635889701</v>
      </c>
      <c r="AH11" s="17">
        <v>0.195961263580337</v>
      </c>
      <c r="AI11" s="17">
        <v>0.27222627814453798</v>
      </c>
      <c r="AJ11" s="17">
        <v>0.56780691052227905</v>
      </c>
      <c r="AK11" s="17"/>
      <c r="AL11" s="17">
        <v>0.52275198709523496</v>
      </c>
      <c r="AM11" s="17">
        <v>0.24164867356164399</v>
      </c>
      <c r="AN11" s="17">
        <v>0.49019532887581102</v>
      </c>
      <c r="AO11" s="17">
        <v>0.28225602139492101</v>
      </c>
      <c r="AP11" s="17">
        <v>0.67629962287786605</v>
      </c>
      <c r="AQ11" s="17"/>
      <c r="AR11" s="17">
        <v>0.55276526914861202</v>
      </c>
      <c r="AS11" s="17">
        <v>0.35599466362389498</v>
      </c>
      <c r="AT11" s="17">
        <v>0.24987980078949301</v>
      </c>
    </row>
    <row r="12" spans="2:46" x14ac:dyDescent="0.3">
      <c r="B12" s="18" t="s">
        <v>79</v>
      </c>
      <c r="C12" s="19">
        <v>0.114915514978502</v>
      </c>
      <c r="D12" s="19">
        <v>7.6327317498998903E-2</v>
      </c>
      <c r="E12" s="19">
        <v>0.15300913321361101</v>
      </c>
      <c r="F12" s="19"/>
      <c r="G12" s="19">
        <v>0.197969888500549</v>
      </c>
      <c r="H12" s="19">
        <v>0.106673666928426</v>
      </c>
      <c r="I12" s="19">
        <v>0.13354204049498999</v>
      </c>
      <c r="J12" s="19">
        <v>0.11492359897816901</v>
      </c>
      <c r="K12" s="19">
        <v>6.2233330915263098E-2</v>
      </c>
      <c r="L12" s="19">
        <v>8.6522252900597105E-2</v>
      </c>
      <c r="M12" s="19"/>
      <c r="N12" s="19">
        <v>6.3475576165592296E-2</v>
      </c>
      <c r="O12" s="19">
        <v>0.134044828227213</v>
      </c>
      <c r="P12" s="19">
        <v>0.112572149014529</v>
      </c>
      <c r="Q12" s="19">
        <v>0.151823562557037</v>
      </c>
      <c r="R12" s="19"/>
      <c r="S12" s="19">
        <v>0.13608875931864101</v>
      </c>
      <c r="T12" s="19">
        <v>0.12537678587200701</v>
      </c>
      <c r="U12" s="19">
        <v>0.17150896837323901</v>
      </c>
      <c r="V12" s="19">
        <v>0.14475008466203901</v>
      </c>
      <c r="W12" s="19">
        <v>7.9411821713400096E-2</v>
      </c>
      <c r="X12" s="19">
        <v>0.10925911717676801</v>
      </c>
      <c r="Y12" s="19">
        <v>0.10229379421495401</v>
      </c>
      <c r="Z12" s="19">
        <v>4.9941771095706897E-2</v>
      </c>
      <c r="AA12" s="19">
        <v>0.10957966791658599</v>
      </c>
      <c r="AB12" s="19">
        <v>9.8798931844610305E-2</v>
      </c>
      <c r="AC12" s="19">
        <v>7.5910230481010199E-2</v>
      </c>
      <c r="AD12" s="19">
        <v>8.2972768599838403E-2</v>
      </c>
      <c r="AE12" s="19"/>
      <c r="AF12" s="19">
        <v>0.15470828925577601</v>
      </c>
      <c r="AG12" s="19">
        <v>7.2691354236119401E-2</v>
      </c>
      <c r="AH12" s="19">
        <v>6.7835077326506094E-2</v>
      </c>
      <c r="AI12" s="19">
        <v>5.8492248546473002E-2</v>
      </c>
      <c r="AJ12" s="19">
        <v>8.6286956203822193E-2</v>
      </c>
      <c r="AK12" s="19"/>
      <c r="AL12" s="19">
        <v>0.104523144906521</v>
      </c>
      <c r="AM12" s="19">
        <v>5.9312776556413899E-2</v>
      </c>
      <c r="AN12" s="19">
        <v>7.5228313308128306E-2</v>
      </c>
      <c r="AO12" s="19">
        <v>7.1108850453551295E-2</v>
      </c>
      <c r="AP12" s="19">
        <v>0.14067002230341299</v>
      </c>
      <c r="AQ12" s="19"/>
      <c r="AR12" s="19">
        <v>0.13846834072070799</v>
      </c>
      <c r="AS12" s="19">
        <v>6.5873578097239593E-2</v>
      </c>
      <c r="AT12" s="19">
        <v>6.4726866184311602E-2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0.184694522605273</v>
      </c>
      <c r="D9" s="17">
        <v>0.20284356488973401</v>
      </c>
      <c r="E9" s="17">
        <v>0.166489257894292</v>
      </c>
      <c r="F9" s="17"/>
      <c r="G9" s="17">
        <v>0.23564576165982601</v>
      </c>
      <c r="H9" s="17">
        <v>0.35291664467648398</v>
      </c>
      <c r="I9" s="17">
        <v>0.158150389950416</v>
      </c>
      <c r="J9" s="17">
        <v>0.11411236361541501</v>
      </c>
      <c r="K9" s="17">
        <v>0.122073729834727</v>
      </c>
      <c r="L9" s="17">
        <v>0.13509352687597201</v>
      </c>
      <c r="M9" s="17"/>
      <c r="N9" s="17">
        <v>0.27636708648650099</v>
      </c>
      <c r="O9" s="17">
        <v>0.18526925126118801</v>
      </c>
      <c r="P9" s="17">
        <v>0.13282854973199601</v>
      </c>
      <c r="Q9" s="17">
        <v>0.128830299935867</v>
      </c>
      <c r="R9" s="17"/>
      <c r="S9" s="17">
        <v>0.29853211322061901</v>
      </c>
      <c r="T9" s="17">
        <v>0.18347282082934599</v>
      </c>
      <c r="U9" s="17">
        <v>0.169484985147829</v>
      </c>
      <c r="V9" s="17">
        <v>0.174419776778233</v>
      </c>
      <c r="W9" s="17">
        <v>0.176935695545512</v>
      </c>
      <c r="X9" s="17">
        <v>0.15202970150789399</v>
      </c>
      <c r="Y9" s="17">
        <v>0.15548531365649099</v>
      </c>
      <c r="Z9" s="17">
        <v>0.24385051500386501</v>
      </c>
      <c r="AA9" s="17">
        <v>0.20005342885397701</v>
      </c>
      <c r="AB9" s="17">
        <v>0.11775372906309101</v>
      </c>
      <c r="AC9" s="17">
        <v>0.11954595247465299</v>
      </c>
      <c r="AD9" s="17">
        <v>9.8166288455323797E-2</v>
      </c>
      <c r="AE9" s="17"/>
      <c r="AF9" s="17">
        <v>0.175517024358602</v>
      </c>
      <c r="AG9" s="17">
        <v>0.21486894092120001</v>
      </c>
      <c r="AH9" s="17">
        <v>5.7393627546526799E-2</v>
      </c>
      <c r="AI9" s="17">
        <v>0.29378087624364901</v>
      </c>
      <c r="AJ9" s="17">
        <v>0.22099109146052201</v>
      </c>
      <c r="AK9" s="17"/>
      <c r="AL9" s="17">
        <v>0.18294285201050101</v>
      </c>
      <c r="AM9" s="17">
        <v>6.9798158188301804E-2</v>
      </c>
      <c r="AN9" s="17">
        <v>0.25674938806847702</v>
      </c>
      <c r="AO9" s="17">
        <v>0.43589810710142901</v>
      </c>
      <c r="AP9" s="17">
        <v>0.14637072251646299</v>
      </c>
      <c r="AQ9" s="17"/>
      <c r="AR9" s="17">
        <v>0.135371189274795</v>
      </c>
      <c r="AS9" s="17">
        <v>0.167721633223572</v>
      </c>
      <c r="AT9" s="17">
        <v>0.37791760393914597</v>
      </c>
    </row>
    <row r="10" spans="2:46" x14ac:dyDescent="0.3">
      <c r="B10" s="18" t="s">
        <v>248</v>
      </c>
      <c r="C10" s="17">
        <v>0.45015539663485299</v>
      </c>
      <c r="D10" s="17">
        <v>0.48953705148944299</v>
      </c>
      <c r="E10" s="17">
        <v>0.41188294260867803</v>
      </c>
      <c r="F10" s="17"/>
      <c r="G10" s="17">
        <v>0.26834070053046999</v>
      </c>
      <c r="H10" s="17">
        <v>0.30671448037738802</v>
      </c>
      <c r="I10" s="17">
        <v>0.35588764725793598</v>
      </c>
      <c r="J10" s="17">
        <v>0.45416718510027398</v>
      </c>
      <c r="K10" s="17">
        <v>0.58857235238629402</v>
      </c>
      <c r="L10" s="17">
        <v>0.66842080000105897</v>
      </c>
      <c r="M10" s="17"/>
      <c r="N10" s="17">
        <v>0.44358237349052898</v>
      </c>
      <c r="O10" s="17">
        <v>0.43831921054144002</v>
      </c>
      <c r="P10" s="17">
        <v>0.49704100988934802</v>
      </c>
      <c r="Q10" s="17">
        <v>0.42778140366014999</v>
      </c>
      <c r="R10" s="17"/>
      <c r="S10" s="17">
        <v>0.354412102696816</v>
      </c>
      <c r="T10" s="17">
        <v>0.42489956743469398</v>
      </c>
      <c r="U10" s="17">
        <v>0.44058238527837801</v>
      </c>
      <c r="V10" s="17">
        <v>0.45343785432086398</v>
      </c>
      <c r="W10" s="17">
        <v>0.44880518334816299</v>
      </c>
      <c r="X10" s="17">
        <v>0.48063499372249002</v>
      </c>
      <c r="Y10" s="17">
        <v>0.52444428197294701</v>
      </c>
      <c r="Z10" s="17">
        <v>0.37137332241854298</v>
      </c>
      <c r="AA10" s="17">
        <v>0.393721270143566</v>
      </c>
      <c r="AB10" s="17">
        <v>0.55195538255003995</v>
      </c>
      <c r="AC10" s="17">
        <v>0.51853016835932997</v>
      </c>
      <c r="AD10" s="17">
        <v>0.62831250097629199</v>
      </c>
      <c r="AE10" s="17"/>
      <c r="AF10" s="17">
        <v>0.23406605768666799</v>
      </c>
      <c r="AG10" s="17">
        <v>0.41746155185606099</v>
      </c>
      <c r="AH10" s="17">
        <v>0.75281016446546001</v>
      </c>
      <c r="AI10" s="17">
        <v>0.547217662666453</v>
      </c>
      <c r="AJ10" s="17">
        <v>0.419608075431669</v>
      </c>
      <c r="AK10" s="17"/>
      <c r="AL10" s="17">
        <v>0.41027239471561699</v>
      </c>
      <c r="AM10" s="17">
        <v>0.73946375970869305</v>
      </c>
      <c r="AN10" s="17">
        <v>0.36896251203337599</v>
      </c>
      <c r="AO10" s="17">
        <v>0.38869224635130301</v>
      </c>
      <c r="AP10" s="17">
        <v>0.238711768616132</v>
      </c>
      <c r="AQ10" s="17"/>
      <c r="AR10" s="17">
        <v>0.37709426206878599</v>
      </c>
      <c r="AS10" s="17">
        <v>0.60161867662269497</v>
      </c>
      <c r="AT10" s="17">
        <v>0.44993754267507902</v>
      </c>
    </row>
    <row r="11" spans="2:46" x14ac:dyDescent="0.3">
      <c r="B11" s="18" t="s">
        <v>232</v>
      </c>
      <c r="C11" s="17">
        <v>0.259671229738826</v>
      </c>
      <c r="D11" s="17">
        <v>0.233531555222667</v>
      </c>
      <c r="E11" s="17">
        <v>0.28512477219086302</v>
      </c>
      <c r="F11" s="17"/>
      <c r="G11" s="17">
        <v>0.30258479722166398</v>
      </c>
      <c r="H11" s="17">
        <v>0.236576648584191</v>
      </c>
      <c r="I11" s="17">
        <v>0.342859601479654</v>
      </c>
      <c r="J11" s="17">
        <v>0.332121847383192</v>
      </c>
      <c r="K11" s="17">
        <v>0.21610621961684601</v>
      </c>
      <c r="L11" s="17">
        <v>0.15243944287783801</v>
      </c>
      <c r="M11" s="17"/>
      <c r="N11" s="17">
        <v>0.220289572375679</v>
      </c>
      <c r="O11" s="17">
        <v>0.25726512386640699</v>
      </c>
      <c r="P11" s="17">
        <v>0.25448487441436002</v>
      </c>
      <c r="Q11" s="17">
        <v>0.31049524969192099</v>
      </c>
      <c r="R11" s="17"/>
      <c r="S11" s="17">
        <v>0.201081101768807</v>
      </c>
      <c r="T11" s="17">
        <v>0.275605610231765</v>
      </c>
      <c r="U11" s="17">
        <v>0.23094256473806399</v>
      </c>
      <c r="V11" s="17">
        <v>0.25325598679162697</v>
      </c>
      <c r="W11" s="17">
        <v>0.30643297964382998</v>
      </c>
      <c r="X11" s="17">
        <v>0.25279762721106502</v>
      </c>
      <c r="Y11" s="17">
        <v>0.24386150159806899</v>
      </c>
      <c r="Z11" s="17">
        <v>0.33616799599552599</v>
      </c>
      <c r="AA11" s="17">
        <v>0.312715021006161</v>
      </c>
      <c r="AB11" s="17">
        <v>0.249859035443115</v>
      </c>
      <c r="AC11" s="17">
        <v>0.29353221600393697</v>
      </c>
      <c r="AD11" s="17">
        <v>0.190656077387997</v>
      </c>
      <c r="AE11" s="17"/>
      <c r="AF11" s="17">
        <v>0.47007452921072601</v>
      </c>
      <c r="AG11" s="17">
        <v>0.29781291986296099</v>
      </c>
      <c r="AH11" s="17">
        <v>0.12867156257787499</v>
      </c>
      <c r="AI11" s="17">
        <v>9.3381983006436506E-2</v>
      </c>
      <c r="AJ11" s="17">
        <v>0.29364347295359999</v>
      </c>
      <c r="AK11" s="17"/>
      <c r="AL11" s="17">
        <v>0.31610721121796398</v>
      </c>
      <c r="AM11" s="17">
        <v>0.14058479586022801</v>
      </c>
      <c r="AN11" s="17">
        <v>0.29312884137248901</v>
      </c>
      <c r="AO11" s="17">
        <v>0.116905900365128</v>
      </c>
      <c r="AP11" s="17">
        <v>0.49728141098527001</v>
      </c>
      <c r="AQ11" s="17"/>
      <c r="AR11" s="17">
        <v>0.36058461855831098</v>
      </c>
      <c r="AS11" s="17">
        <v>0.18166114541428199</v>
      </c>
      <c r="AT11" s="17">
        <v>0.11300498092000399</v>
      </c>
    </row>
    <row r="12" spans="2:46" x14ac:dyDescent="0.3">
      <c r="B12" s="18" t="s">
        <v>79</v>
      </c>
      <c r="C12" s="19">
        <v>0.105478851021047</v>
      </c>
      <c r="D12" s="19">
        <v>7.4087828398155295E-2</v>
      </c>
      <c r="E12" s="19">
        <v>0.13650302730616701</v>
      </c>
      <c r="F12" s="19"/>
      <c r="G12" s="19">
        <v>0.19342874058803999</v>
      </c>
      <c r="H12" s="19">
        <v>0.103792226361937</v>
      </c>
      <c r="I12" s="19">
        <v>0.143102361311993</v>
      </c>
      <c r="J12" s="19">
        <v>9.9598603901119298E-2</v>
      </c>
      <c r="K12" s="19">
        <v>7.3247698162132904E-2</v>
      </c>
      <c r="L12" s="19">
        <v>4.4046230245131199E-2</v>
      </c>
      <c r="M12" s="19"/>
      <c r="N12" s="19">
        <v>5.97609676472904E-2</v>
      </c>
      <c r="O12" s="19">
        <v>0.119146414330965</v>
      </c>
      <c r="P12" s="19">
        <v>0.115645565964296</v>
      </c>
      <c r="Q12" s="19">
        <v>0.13289304671206101</v>
      </c>
      <c r="R12" s="19"/>
      <c r="S12" s="19">
        <v>0.14597468231375799</v>
      </c>
      <c r="T12" s="19">
        <v>0.116022001504195</v>
      </c>
      <c r="U12" s="19">
        <v>0.158990064835729</v>
      </c>
      <c r="V12" s="19">
        <v>0.118886382109276</v>
      </c>
      <c r="W12" s="19">
        <v>6.7826141462495604E-2</v>
      </c>
      <c r="X12" s="19">
        <v>0.114537677558551</v>
      </c>
      <c r="Y12" s="19">
        <v>7.6208902772492607E-2</v>
      </c>
      <c r="Z12" s="19">
        <v>4.8608166582067201E-2</v>
      </c>
      <c r="AA12" s="19">
        <v>9.3510279996297102E-2</v>
      </c>
      <c r="AB12" s="19">
        <v>8.0431852943753698E-2</v>
      </c>
      <c r="AC12" s="19">
        <v>6.8391663162081007E-2</v>
      </c>
      <c r="AD12" s="19">
        <v>8.28651331803862E-2</v>
      </c>
      <c r="AE12" s="19"/>
      <c r="AF12" s="19">
        <v>0.12034238874400401</v>
      </c>
      <c r="AG12" s="19">
        <v>6.9856587359778205E-2</v>
      </c>
      <c r="AH12" s="19">
        <v>6.1124645410138602E-2</v>
      </c>
      <c r="AI12" s="19">
        <v>6.5619478083461594E-2</v>
      </c>
      <c r="AJ12" s="19">
        <v>6.5757360154210007E-2</v>
      </c>
      <c r="AK12" s="19"/>
      <c r="AL12" s="19">
        <v>9.0677542055919005E-2</v>
      </c>
      <c r="AM12" s="19">
        <v>5.0153286242777401E-2</v>
      </c>
      <c r="AN12" s="19">
        <v>8.1159258525657793E-2</v>
      </c>
      <c r="AO12" s="19">
        <v>5.8503746182139098E-2</v>
      </c>
      <c r="AP12" s="19">
        <v>0.117636097882135</v>
      </c>
      <c r="AQ12" s="19"/>
      <c r="AR12" s="19">
        <v>0.12694993009810801</v>
      </c>
      <c r="AS12" s="19">
        <v>4.8998544739450797E-2</v>
      </c>
      <c r="AT12" s="19">
        <v>5.9139872465771202E-2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140</v>
      </c>
      <c r="C9" s="17">
        <v>0.26869245188241703</v>
      </c>
      <c r="D9" s="17">
        <v>0.31260592264796</v>
      </c>
      <c r="E9" s="17">
        <v>0.225449388615685</v>
      </c>
      <c r="F9" s="17"/>
      <c r="G9" s="17">
        <v>0.221695075201848</v>
      </c>
      <c r="H9" s="17">
        <v>0.26972050626756</v>
      </c>
      <c r="I9" s="17">
        <v>0.23982274119420899</v>
      </c>
      <c r="J9" s="17">
        <v>0.27477745620618099</v>
      </c>
      <c r="K9" s="17">
        <v>0.30053321846328601</v>
      </c>
      <c r="L9" s="17">
        <v>0.29634429820362301</v>
      </c>
      <c r="M9" s="17"/>
      <c r="N9" s="17">
        <v>0.30422860308340499</v>
      </c>
      <c r="O9" s="17">
        <v>0.27654957355596099</v>
      </c>
      <c r="P9" s="17">
        <v>0.27949119425201002</v>
      </c>
      <c r="Q9" s="17">
        <v>0.210032115729087</v>
      </c>
      <c r="R9" s="17"/>
      <c r="S9" s="17">
        <v>0.257971471323868</v>
      </c>
      <c r="T9" s="17">
        <v>0.30560581741304699</v>
      </c>
      <c r="U9" s="17">
        <v>0.27803294202415402</v>
      </c>
      <c r="V9" s="17">
        <v>0.239260503465764</v>
      </c>
      <c r="W9" s="17">
        <v>0.27075855632864099</v>
      </c>
      <c r="X9" s="17">
        <v>0.245067667362662</v>
      </c>
      <c r="Y9" s="17">
        <v>0.29370290443212699</v>
      </c>
      <c r="Z9" s="17">
        <v>0.222686739475143</v>
      </c>
      <c r="AA9" s="17">
        <v>0.244510037378984</v>
      </c>
      <c r="AB9" s="17">
        <v>0.27179530816584702</v>
      </c>
      <c r="AC9" s="17">
        <v>0.25214842538489202</v>
      </c>
      <c r="AD9" s="17">
        <v>0.39045012777439803</v>
      </c>
      <c r="AE9" s="17"/>
      <c r="AF9" s="17">
        <v>0.20636574517372699</v>
      </c>
      <c r="AG9" s="17">
        <v>0.26199071552647601</v>
      </c>
      <c r="AH9" s="17">
        <v>0.44048082651367898</v>
      </c>
      <c r="AI9" s="17">
        <v>0.26892351201313602</v>
      </c>
      <c r="AJ9" s="17">
        <v>0.272208792653438</v>
      </c>
      <c r="AK9" s="17"/>
      <c r="AL9" s="17">
        <v>0.23911498027681399</v>
      </c>
      <c r="AM9" s="17">
        <v>0.44323533166583801</v>
      </c>
      <c r="AN9" s="17">
        <v>0.230315431458888</v>
      </c>
      <c r="AO9" s="17">
        <v>0.209129303857788</v>
      </c>
      <c r="AP9" s="17">
        <v>0.21599178470748301</v>
      </c>
      <c r="AQ9" s="17"/>
      <c r="AR9" s="17">
        <v>0.23762344145724401</v>
      </c>
      <c r="AS9" s="17">
        <v>0.37721058638343202</v>
      </c>
      <c r="AT9" s="17">
        <v>0.19489217452194699</v>
      </c>
    </row>
    <row r="10" spans="2:46" x14ac:dyDescent="0.3">
      <c r="B10" s="18" t="s">
        <v>248</v>
      </c>
      <c r="C10" s="17">
        <v>0.22681994182055101</v>
      </c>
      <c r="D10" s="17">
        <v>0.23102456911020899</v>
      </c>
      <c r="E10" s="17">
        <v>0.22248823738274301</v>
      </c>
      <c r="F10" s="17"/>
      <c r="G10" s="17">
        <v>0.27078473693302701</v>
      </c>
      <c r="H10" s="17">
        <v>0.22128753248753</v>
      </c>
      <c r="I10" s="17">
        <v>0.196661354987472</v>
      </c>
      <c r="J10" s="17">
        <v>0.216334317217106</v>
      </c>
      <c r="K10" s="17">
        <v>0.21766569908738401</v>
      </c>
      <c r="L10" s="17">
        <v>0.241300785193234</v>
      </c>
      <c r="M10" s="17"/>
      <c r="N10" s="17">
        <v>0.26788202936896299</v>
      </c>
      <c r="O10" s="17">
        <v>0.19439730036698599</v>
      </c>
      <c r="P10" s="17">
        <v>0.21193661467675401</v>
      </c>
      <c r="Q10" s="17">
        <v>0.23200335567504199</v>
      </c>
      <c r="R10" s="17"/>
      <c r="S10" s="17">
        <v>0.22252302389675599</v>
      </c>
      <c r="T10" s="17">
        <v>0.21087996705285</v>
      </c>
      <c r="U10" s="17">
        <v>0.20364222284289099</v>
      </c>
      <c r="V10" s="17">
        <v>0.19589391509319101</v>
      </c>
      <c r="W10" s="17">
        <v>0.23987709332458099</v>
      </c>
      <c r="X10" s="17">
        <v>0.232983847425909</v>
      </c>
      <c r="Y10" s="17">
        <v>0.21620811097849801</v>
      </c>
      <c r="Z10" s="17">
        <v>0.24355332127777601</v>
      </c>
      <c r="AA10" s="17">
        <v>0.267103973714795</v>
      </c>
      <c r="AB10" s="17">
        <v>0.239667520590014</v>
      </c>
      <c r="AC10" s="17">
        <v>0.25892275628073602</v>
      </c>
      <c r="AD10" s="17">
        <v>0.18755134204254401</v>
      </c>
      <c r="AE10" s="17"/>
      <c r="AF10" s="17">
        <v>0.24685523642924201</v>
      </c>
      <c r="AG10" s="17">
        <v>0.28181482675932301</v>
      </c>
      <c r="AH10" s="17">
        <v>0.147740022165159</v>
      </c>
      <c r="AI10" s="17">
        <v>0.187720758786044</v>
      </c>
      <c r="AJ10" s="17">
        <v>0.33385170504355899</v>
      </c>
      <c r="AK10" s="17"/>
      <c r="AL10" s="17">
        <v>0.293921910828497</v>
      </c>
      <c r="AM10" s="17">
        <v>0.12694375294573401</v>
      </c>
      <c r="AN10" s="17">
        <v>0.28104095700668202</v>
      </c>
      <c r="AO10" s="17">
        <v>0.284688925252713</v>
      </c>
      <c r="AP10" s="17">
        <v>0.275187538344281</v>
      </c>
      <c r="AQ10" s="17"/>
      <c r="AR10" s="17">
        <v>0.24882280308389401</v>
      </c>
      <c r="AS10" s="17">
        <v>0.18918420267731301</v>
      </c>
      <c r="AT10" s="17">
        <v>0.27405700539198102</v>
      </c>
    </row>
    <row r="11" spans="2:46" x14ac:dyDescent="0.3">
      <c r="B11" s="18" t="s">
        <v>232</v>
      </c>
      <c r="C11" s="17">
        <v>0.36290150311279501</v>
      </c>
      <c r="D11" s="17">
        <v>0.363003981083583</v>
      </c>
      <c r="E11" s="17">
        <v>0.36287969036144302</v>
      </c>
      <c r="F11" s="17"/>
      <c r="G11" s="17">
        <v>0.312720019321577</v>
      </c>
      <c r="H11" s="17">
        <v>0.39170488953500698</v>
      </c>
      <c r="I11" s="17">
        <v>0.37908616025064201</v>
      </c>
      <c r="J11" s="17">
        <v>0.38694799031453198</v>
      </c>
      <c r="K11" s="17">
        <v>0.364693373116658</v>
      </c>
      <c r="L11" s="17">
        <v>0.33895899089387399</v>
      </c>
      <c r="M11" s="17"/>
      <c r="N11" s="17">
        <v>0.34492194719371999</v>
      </c>
      <c r="O11" s="17">
        <v>0.38672860999674402</v>
      </c>
      <c r="P11" s="17">
        <v>0.34835256979726098</v>
      </c>
      <c r="Q11" s="17">
        <v>0.37101012134773698</v>
      </c>
      <c r="R11" s="17"/>
      <c r="S11" s="17">
        <v>0.36138471945504302</v>
      </c>
      <c r="T11" s="17">
        <v>0.35200684926690101</v>
      </c>
      <c r="U11" s="17">
        <v>0.31559917507898599</v>
      </c>
      <c r="V11" s="17">
        <v>0.39247992698872503</v>
      </c>
      <c r="W11" s="17">
        <v>0.37123742258545001</v>
      </c>
      <c r="X11" s="17">
        <v>0.36860039552177098</v>
      </c>
      <c r="Y11" s="17">
        <v>0.36614440128826897</v>
      </c>
      <c r="Z11" s="17">
        <v>0.43675905851140701</v>
      </c>
      <c r="AA11" s="17">
        <v>0.36916449368389598</v>
      </c>
      <c r="AB11" s="17">
        <v>0.37152055211563301</v>
      </c>
      <c r="AC11" s="17">
        <v>0.34002277386318602</v>
      </c>
      <c r="AD11" s="17">
        <v>0.30060286653637303</v>
      </c>
      <c r="AE11" s="17"/>
      <c r="AF11" s="17">
        <v>0.34958065162574498</v>
      </c>
      <c r="AG11" s="17">
        <v>0.35538974086361003</v>
      </c>
      <c r="AH11" s="17">
        <v>0.31591156002739601</v>
      </c>
      <c r="AI11" s="17">
        <v>0.43325234441263899</v>
      </c>
      <c r="AJ11" s="17">
        <v>0.289828428119634</v>
      </c>
      <c r="AK11" s="17"/>
      <c r="AL11" s="17">
        <v>0.33692211973286701</v>
      </c>
      <c r="AM11" s="17">
        <v>0.32909832888948398</v>
      </c>
      <c r="AN11" s="17">
        <v>0.38176052670521499</v>
      </c>
      <c r="AO11" s="17">
        <v>0.41640008651388899</v>
      </c>
      <c r="AP11" s="17">
        <v>0.36806241376701798</v>
      </c>
      <c r="AQ11" s="17"/>
      <c r="AR11" s="17">
        <v>0.35868171219016998</v>
      </c>
      <c r="AS11" s="17">
        <v>0.33820149274973099</v>
      </c>
      <c r="AT11" s="17">
        <v>0.42879013353942502</v>
      </c>
    </row>
    <row r="12" spans="2:46" x14ac:dyDescent="0.3">
      <c r="B12" s="18" t="s">
        <v>79</v>
      </c>
      <c r="C12" s="19">
        <v>0.14158610318423601</v>
      </c>
      <c r="D12" s="19">
        <v>9.3365527158247294E-2</v>
      </c>
      <c r="E12" s="19">
        <v>0.189182683640129</v>
      </c>
      <c r="F12" s="19"/>
      <c r="G12" s="19">
        <v>0.19480016854354701</v>
      </c>
      <c r="H12" s="19">
        <v>0.117287071709903</v>
      </c>
      <c r="I12" s="19">
        <v>0.184429743567677</v>
      </c>
      <c r="J12" s="19">
        <v>0.12194023626218101</v>
      </c>
      <c r="K12" s="19">
        <v>0.11710770933267201</v>
      </c>
      <c r="L12" s="19">
        <v>0.12339592570926899</v>
      </c>
      <c r="M12" s="19"/>
      <c r="N12" s="19">
        <v>8.2967420353912302E-2</v>
      </c>
      <c r="O12" s="19">
        <v>0.14232451608030899</v>
      </c>
      <c r="P12" s="19">
        <v>0.16021962127397399</v>
      </c>
      <c r="Q12" s="19">
        <v>0.186954407248134</v>
      </c>
      <c r="R12" s="19"/>
      <c r="S12" s="19">
        <v>0.15812078532433199</v>
      </c>
      <c r="T12" s="19">
        <v>0.131507366267202</v>
      </c>
      <c r="U12" s="19">
        <v>0.202725660053968</v>
      </c>
      <c r="V12" s="19">
        <v>0.17236565445231999</v>
      </c>
      <c r="W12" s="19">
        <v>0.11812692776132799</v>
      </c>
      <c r="X12" s="19">
        <v>0.15334808968965699</v>
      </c>
      <c r="Y12" s="19">
        <v>0.123944583301107</v>
      </c>
      <c r="Z12" s="19">
        <v>9.7000880735673395E-2</v>
      </c>
      <c r="AA12" s="19">
        <v>0.119221495222324</v>
      </c>
      <c r="AB12" s="19">
        <v>0.117016619128506</v>
      </c>
      <c r="AC12" s="19">
        <v>0.14890604447118599</v>
      </c>
      <c r="AD12" s="19">
        <v>0.121395663646684</v>
      </c>
      <c r="AE12" s="19"/>
      <c r="AF12" s="19">
        <v>0.19719836677128699</v>
      </c>
      <c r="AG12" s="19">
        <v>0.100804716850591</v>
      </c>
      <c r="AH12" s="19">
        <v>9.5867591293766596E-2</v>
      </c>
      <c r="AI12" s="19">
        <v>0.11010338478818001</v>
      </c>
      <c r="AJ12" s="19">
        <v>0.104111074183369</v>
      </c>
      <c r="AK12" s="19"/>
      <c r="AL12" s="19">
        <v>0.130040989161822</v>
      </c>
      <c r="AM12" s="19">
        <v>0.100722586498943</v>
      </c>
      <c r="AN12" s="19">
        <v>0.10688308482921401</v>
      </c>
      <c r="AO12" s="19">
        <v>8.9781684375610807E-2</v>
      </c>
      <c r="AP12" s="19">
        <v>0.14075826318121801</v>
      </c>
      <c r="AQ12" s="19"/>
      <c r="AR12" s="19">
        <v>0.154872043268692</v>
      </c>
      <c r="AS12" s="19">
        <v>9.54037181895242E-2</v>
      </c>
      <c r="AT12" s="19">
        <v>0.10226068654664799</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T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ht="43.2" x14ac:dyDescent="0.3">
      <c r="B9" s="18" t="s">
        <v>264</v>
      </c>
      <c r="C9" s="17">
        <v>0.51133133570306</v>
      </c>
      <c r="D9" s="17">
        <v>0.53604150844184695</v>
      </c>
      <c r="E9" s="17">
        <v>0.48678410191849097</v>
      </c>
      <c r="F9" s="17"/>
      <c r="G9" s="17">
        <v>0.57329256692465203</v>
      </c>
      <c r="H9" s="17">
        <v>0.541401663228815</v>
      </c>
      <c r="I9" s="17">
        <v>0.47797820801742702</v>
      </c>
      <c r="J9" s="17">
        <v>0.48876759110243601</v>
      </c>
      <c r="K9" s="17">
        <v>0.47047897407928801</v>
      </c>
      <c r="L9" s="17">
        <v>0.51860926947088304</v>
      </c>
      <c r="M9" s="17"/>
      <c r="N9" s="17">
        <v>0.54671584032308396</v>
      </c>
      <c r="O9" s="17">
        <v>0.50112597829896</v>
      </c>
      <c r="P9" s="17">
        <v>0.52035559095967698</v>
      </c>
      <c r="Q9" s="17">
        <v>0.47798309644784398</v>
      </c>
      <c r="R9" s="17"/>
      <c r="S9" s="17">
        <v>0.51131617923176198</v>
      </c>
      <c r="T9" s="17">
        <v>0.46566711171535802</v>
      </c>
      <c r="U9" s="17">
        <v>0.48515706161868499</v>
      </c>
      <c r="V9" s="17">
        <v>0.51888434890756696</v>
      </c>
      <c r="W9" s="17">
        <v>0.57701381645134897</v>
      </c>
      <c r="X9" s="17">
        <v>0.53414723767346795</v>
      </c>
      <c r="Y9" s="17">
        <v>0.54202345928803497</v>
      </c>
      <c r="Z9" s="17">
        <v>0.57928438731133103</v>
      </c>
      <c r="AA9" s="17">
        <v>0.46938972853307898</v>
      </c>
      <c r="AB9" s="17">
        <v>0.49549516329872501</v>
      </c>
      <c r="AC9" s="17">
        <v>0.48783993434739797</v>
      </c>
      <c r="AD9" s="17">
        <v>0.60312498725609398</v>
      </c>
      <c r="AE9" s="17"/>
      <c r="AF9" s="17">
        <v>0.59103753294788897</v>
      </c>
      <c r="AG9" s="17">
        <v>0.56602703927834197</v>
      </c>
      <c r="AH9" s="17">
        <v>0.54259484517863099</v>
      </c>
      <c r="AI9" s="17">
        <v>0.41064437464854198</v>
      </c>
      <c r="AJ9" s="17">
        <v>0.60472308939444797</v>
      </c>
      <c r="AK9" s="17"/>
      <c r="AL9" s="17">
        <v>0.65811042304215805</v>
      </c>
      <c r="AM9" s="17">
        <v>0.52765621144828401</v>
      </c>
      <c r="AN9" s="17">
        <v>0.57304128942508903</v>
      </c>
      <c r="AO9" s="17">
        <v>0.39567738517397499</v>
      </c>
      <c r="AP9" s="17">
        <v>0.55939090046821804</v>
      </c>
      <c r="AQ9" s="17"/>
      <c r="AR9" s="17">
        <v>0.53789237781194499</v>
      </c>
      <c r="AS9" s="17">
        <v>0.58007943462741696</v>
      </c>
      <c r="AT9" s="17">
        <v>0.39604199011435998</v>
      </c>
    </row>
    <row r="10" spans="2:46" ht="57.6" x14ac:dyDescent="0.3">
      <c r="B10" s="18" t="s">
        <v>265</v>
      </c>
      <c r="C10" s="17">
        <v>0.21681489768037601</v>
      </c>
      <c r="D10" s="17">
        <v>0.225786606466017</v>
      </c>
      <c r="E10" s="17">
        <v>0.207604472425922</v>
      </c>
      <c r="F10" s="17"/>
      <c r="G10" s="17">
        <v>0.23684802626384899</v>
      </c>
      <c r="H10" s="17">
        <v>0.28523884081100298</v>
      </c>
      <c r="I10" s="17">
        <v>0.203038355510306</v>
      </c>
      <c r="J10" s="17">
        <v>0.15472602531659899</v>
      </c>
      <c r="K10" s="17">
        <v>0.22172601319111401</v>
      </c>
      <c r="L10" s="17">
        <v>0.20623893961254899</v>
      </c>
      <c r="M10" s="17"/>
      <c r="N10" s="17">
        <v>0.24333520834349501</v>
      </c>
      <c r="O10" s="17">
        <v>0.19551361539679099</v>
      </c>
      <c r="P10" s="17">
        <v>0.22114371620822601</v>
      </c>
      <c r="Q10" s="17">
        <v>0.203529405589495</v>
      </c>
      <c r="R10" s="17"/>
      <c r="S10" s="17">
        <v>0.26281074264881299</v>
      </c>
      <c r="T10" s="17">
        <v>0.227582701135985</v>
      </c>
      <c r="U10" s="17">
        <v>0.23167810563357499</v>
      </c>
      <c r="V10" s="17">
        <v>0.25780938864182901</v>
      </c>
      <c r="W10" s="17">
        <v>0.18754674718317099</v>
      </c>
      <c r="X10" s="17">
        <v>0.22566293789524999</v>
      </c>
      <c r="Y10" s="17">
        <v>0.212922247860729</v>
      </c>
      <c r="Z10" s="17">
        <v>0.16118337756121201</v>
      </c>
      <c r="AA10" s="17">
        <v>0.19152236777331499</v>
      </c>
      <c r="AB10" s="17">
        <v>0.181429451765068</v>
      </c>
      <c r="AC10" s="17">
        <v>0.19562537653891501</v>
      </c>
      <c r="AD10" s="17">
        <v>0.15254020831482601</v>
      </c>
      <c r="AE10" s="17"/>
      <c r="AF10" s="17">
        <v>0.122028960114705</v>
      </c>
      <c r="AG10" s="17">
        <v>0.189881369334956</v>
      </c>
      <c r="AH10" s="17">
        <v>0.233408126561928</v>
      </c>
      <c r="AI10" s="17">
        <v>0.41674159785383003</v>
      </c>
      <c r="AJ10" s="17">
        <v>0.16160970606538999</v>
      </c>
      <c r="AK10" s="17"/>
      <c r="AL10" s="17">
        <v>0.13254060360813899</v>
      </c>
      <c r="AM10" s="17">
        <v>0.26383532270521898</v>
      </c>
      <c r="AN10" s="17">
        <v>0.21050499245000001</v>
      </c>
      <c r="AO10" s="17">
        <v>0.43496452526712898</v>
      </c>
      <c r="AP10" s="17">
        <v>0.128555850932321</v>
      </c>
      <c r="AQ10" s="17"/>
      <c r="AR10" s="17">
        <v>0.120729509107689</v>
      </c>
      <c r="AS10" s="17">
        <v>0.257494511662342</v>
      </c>
      <c r="AT10" s="17">
        <v>0.433050261029648</v>
      </c>
    </row>
    <row r="11" spans="2:46" x14ac:dyDescent="0.3">
      <c r="B11" s="18" t="s">
        <v>79</v>
      </c>
      <c r="C11" s="19">
        <v>0.27185376661656402</v>
      </c>
      <c r="D11" s="19">
        <v>0.23817188509213599</v>
      </c>
      <c r="E11" s="19">
        <v>0.30561142565558702</v>
      </c>
      <c r="F11" s="19"/>
      <c r="G11" s="19">
        <v>0.18985940681149899</v>
      </c>
      <c r="H11" s="19">
        <v>0.17335949596018199</v>
      </c>
      <c r="I11" s="19">
        <v>0.31898343647226701</v>
      </c>
      <c r="J11" s="19">
        <v>0.35650638358096498</v>
      </c>
      <c r="K11" s="19">
        <v>0.30779501272959803</v>
      </c>
      <c r="L11" s="19">
        <v>0.275151790916568</v>
      </c>
      <c r="M11" s="19"/>
      <c r="N11" s="19">
        <v>0.20994895133342101</v>
      </c>
      <c r="O11" s="19">
        <v>0.30336040630424899</v>
      </c>
      <c r="P11" s="19">
        <v>0.25850069283209698</v>
      </c>
      <c r="Q11" s="19">
        <v>0.31848749796266201</v>
      </c>
      <c r="R11" s="19"/>
      <c r="S11" s="19">
        <v>0.225873078119426</v>
      </c>
      <c r="T11" s="19">
        <v>0.30675018714865698</v>
      </c>
      <c r="U11" s="19">
        <v>0.28316483274774001</v>
      </c>
      <c r="V11" s="19">
        <v>0.223306262450605</v>
      </c>
      <c r="W11" s="19">
        <v>0.23543943636548101</v>
      </c>
      <c r="X11" s="19">
        <v>0.24018982443128101</v>
      </c>
      <c r="Y11" s="19">
        <v>0.24505429285123601</v>
      </c>
      <c r="Z11" s="19">
        <v>0.25953223512745699</v>
      </c>
      <c r="AA11" s="19">
        <v>0.33908790369360597</v>
      </c>
      <c r="AB11" s="19">
        <v>0.32307538493620702</v>
      </c>
      <c r="AC11" s="19">
        <v>0.31653468911368698</v>
      </c>
      <c r="AD11" s="19">
        <v>0.24433480442908001</v>
      </c>
      <c r="AE11" s="19"/>
      <c r="AF11" s="19">
        <v>0.28693350693740599</v>
      </c>
      <c r="AG11" s="19">
        <v>0.244091591386702</v>
      </c>
      <c r="AH11" s="19">
        <v>0.22399702825944101</v>
      </c>
      <c r="AI11" s="19">
        <v>0.172614027497628</v>
      </c>
      <c r="AJ11" s="19">
        <v>0.23366720454016199</v>
      </c>
      <c r="AK11" s="19"/>
      <c r="AL11" s="19">
        <v>0.20934897334970301</v>
      </c>
      <c r="AM11" s="19">
        <v>0.20850846584649599</v>
      </c>
      <c r="AN11" s="19">
        <v>0.21645371812491099</v>
      </c>
      <c r="AO11" s="19">
        <v>0.169358089558896</v>
      </c>
      <c r="AP11" s="19">
        <v>0.31205324859946099</v>
      </c>
      <c r="AQ11" s="19"/>
      <c r="AR11" s="19">
        <v>0.34137811308036597</v>
      </c>
      <c r="AS11" s="19">
        <v>0.16242605371024099</v>
      </c>
      <c r="AT11" s="19">
        <v>0.170907748855992</v>
      </c>
    </row>
    <row r="12" spans="2:46" x14ac:dyDescent="0.3">
      <c r="B12" s="16"/>
    </row>
    <row r="13" spans="2:46" x14ac:dyDescent="0.3">
      <c r="B13" t="s">
        <v>66</v>
      </c>
    </row>
    <row r="14" spans="2:46" x14ac:dyDescent="0.3">
      <c r="B14" t="s">
        <v>67</v>
      </c>
    </row>
    <row r="16" spans="2:46" x14ac:dyDescent="0.3">
      <c r="B16"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T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ht="28.8" x14ac:dyDescent="0.3">
      <c r="B9" s="18" t="s">
        <v>267</v>
      </c>
      <c r="C9" s="17">
        <v>0.37370698035613997</v>
      </c>
      <c r="D9" s="17">
        <v>0.40649741416549201</v>
      </c>
      <c r="E9" s="17">
        <v>0.34084711425905301</v>
      </c>
      <c r="F9" s="17"/>
      <c r="G9" s="17">
        <v>0.45433522201244497</v>
      </c>
      <c r="H9" s="17">
        <v>0.47025475155776503</v>
      </c>
      <c r="I9" s="17">
        <v>0.38324335959351902</v>
      </c>
      <c r="J9" s="17">
        <v>0.317746187564588</v>
      </c>
      <c r="K9" s="17">
        <v>0.30800752598334202</v>
      </c>
      <c r="L9" s="17">
        <v>0.32338520188311598</v>
      </c>
      <c r="M9" s="17"/>
      <c r="N9" s="17">
        <v>0.43676787196563999</v>
      </c>
      <c r="O9" s="17">
        <v>0.36049499009371</v>
      </c>
      <c r="P9" s="17">
        <v>0.372701911848975</v>
      </c>
      <c r="Q9" s="17">
        <v>0.31845729729977801</v>
      </c>
      <c r="R9" s="17"/>
      <c r="S9" s="17">
        <v>0.44815404953024501</v>
      </c>
      <c r="T9" s="17">
        <v>0.377728226722021</v>
      </c>
      <c r="U9" s="17">
        <v>0.37212188968130899</v>
      </c>
      <c r="V9" s="17">
        <v>0.36720397396247501</v>
      </c>
      <c r="W9" s="17">
        <v>0.38481170769582601</v>
      </c>
      <c r="X9" s="17">
        <v>0.366479558378837</v>
      </c>
      <c r="Y9" s="17">
        <v>0.34788073762559901</v>
      </c>
      <c r="Z9" s="17">
        <v>0.40607404472675901</v>
      </c>
      <c r="AA9" s="17">
        <v>0.35745897776530799</v>
      </c>
      <c r="AB9" s="17">
        <v>0.30893509710269201</v>
      </c>
      <c r="AC9" s="17">
        <v>0.35547888001766098</v>
      </c>
      <c r="AD9" s="17">
        <v>0.33800005011635598</v>
      </c>
      <c r="AE9" s="17"/>
      <c r="AF9" s="17">
        <v>0.40279289629285803</v>
      </c>
      <c r="AG9" s="17">
        <v>0.42156523092807102</v>
      </c>
      <c r="AH9" s="17">
        <v>0.46369358239942599</v>
      </c>
      <c r="AI9" s="17">
        <v>0.32093472521208999</v>
      </c>
      <c r="AJ9" s="17">
        <v>0.42514369647828099</v>
      </c>
      <c r="AK9" s="17"/>
      <c r="AL9" s="17">
        <v>0.47111315507009999</v>
      </c>
      <c r="AM9" s="17">
        <v>0.41691367869024998</v>
      </c>
      <c r="AN9" s="17">
        <v>0.42765652571471702</v>
      </c>
      <c r="AO9" s="17">
        <v>0.306034473579477</v>
      </c>
      <c r="AP9" s="17">
        <v>0.45758688645465201</v>
      </c>
      <c r="AQ9" s="17"/>
      <c r="AR9" s="17">
        <v>0.357931365119801</v>
      </c>
      <c r="AS9" s="17">
        <v>0.463095442822613</v>
      </c>
      <c r="AT9" s="17">
        <v>0.30833708467835502</v>
      </c>
    </row>
    <row r="10" spans="2:46" ht="43.2" x14ac:dyDescent="0.3">
      <c r="B10" s="18" t="s">
        <v>268</v>
      </c>
      <c r="C10" s="17">
        <v>0.23159433899124701</v>
      </c>
      <c r="D10" s="17">
        <v>0.24228448504476399</v>
      </c>
      <c r="E10" s="17">
        <v>0.22182047853307699</v>
      </c>
      <c r="F10" s="17"/>
      <c r="G10" s="17">
        <v>0.222141772804785</v>
      </c>
      <c r="H10" s="17">
        <v>0.26398509873723303</v>
      </c>
      <c r="I10" s="17">
        <v>0.211762488667427</v>
      </c>
      <c r="J10" s="17">
        <v>0.197590577902024</v>
      </c>
      <c r="K10" s="17">
        <v>0.22818794564561701</v>
      </c>
      <c r="L10" s="17">
        <v>0.25765267922733298</v>
      </c>
      <c r="M10" s="17"/>
      <c r="N10" s="17">
        <v>0.279605749214004</v>
      </c>
      <c r="O10" s="17">
        <v>0.22685479260038899</v>
      </c>
      <c r="P10" s="17">
        <v>0.229498445171745</v>
      </c>
      <c r="Q10" s="17">
        <v>0.18760704037453901</v>
      </c>
      <c r="R10" s="17"/>
      <c r="S10" s="17">
        <v>0.23008990168615101</v>
      </c>
      <c r="T10" s="17">
        <v>0.23810409498521701</v>
      </c>
      <c r="U10" s="17">
        <v>0.220727244333801</v>
      </c>
      <c r="V10" s="17">
        <v>0.24949203487327001</v>
      </c>
      <c r="W10" s="17">
        <v>0.27805042227385401</v>
      </c>
      <c r="X10" s="17">
        <v>0.28088326166518701</v>
      </c>
      <c r="Y10" s="17">
        <v>0.22569818553010401</v>
      </c>
      <c r="Z10" s="17">
        <v>0.21929917203951299</v>
      </c>
      <c r="AA10" s="17">
        <v>0.203596075335436</v>
      </c>
      <c r="AB10" s="17">
        <v>0.21427374567410501</v>
      </c>
      <c r="AC10" s="17">
        <v>0.21616703574055399</v>
      </c>
      <c r="AD10" s="17">
        <v>0.14120433627787099</v>
      </c>
      <c r="AE10" s="17"/>
      <c r="AF10" s="17">
        <v>0.108779886676309</v>
      </c>
      <c r="AG10" s="17">
        <v>0.19587149789844699</v>
      </c>
      <c r="AH10" s="17">
        <v>0.207738466595455</v>
      </c>
      <c r="AI10" s="17">
        <v>0.49334254403462102</v>
      </c>
      <c r="AJ10" s="17">
        <v>0.20965458359405101</v>
      </c>
      <c r="AK10" s="17"/>
      <c r="AL10" s="17">
        <v>0.20283584739114499</v>
      </c>
      <c r="AM10" s="17">
        <v>0.238625936654219</v>
      </c>
      <c r="AN10" s="17">
        <v>0.22001913543000701</v>
      </c>
      <c r="AO10" s="17">
        <v>0.534374814469463</v>
      </c>
      <c r="AP10" s="17">
        <v>9.2091136491077794E-2</v>
      </c>
      <c r="AQ10" s="17"/>
      <c r="AR10" s="17">
        <v>0.10909390751504</v>
      </c>
      <c r="AS10" s="17">
        <v>0.27174492607731698</v>
      </c>
      <c r="AT10" s="17">
        <v>0.54255849386614197</v>
      </c>
    </row>
    <row r="11" spans="2:46" x14ac:dyDescent="0.3">
      <c r="B11" s="18" t="s">
        <v>79</v>
      </c>
      <c r="C11" s="19">
        <v>0.39469868065261299</v>
      </c>
      <c r="D11" s="19">
        <v>0.35121810078974403</v>
      </c>
      <c r="E11" s="19">
        <v>0.43733240720786998</v>
      </c>
      <c r="F11" s="19"/>
      <c r="G11" s="19">
        <v>0.323523005182769</v>
      </c>
      <c r="H11" s="19">
        <v>0.265760149705003</v>
      </c>
      <c r="I11" s="19">
        <v>0.40499415173905401</v>
      </c>
      <c r="J11" s="19">
        <v>0.484663234533388</v>
      </c>
      <c r="K11" s="19">
        <v>0.46380452837104102</v>
      </c>
      <c r="L11" s="19">
        <v>0.41896211888954998</v>
      </c>
      <c r="M11" s="19"/>
      <c r="N11" s="19">
        <v>0.28362637882035602</v>
      </c>
      <c r="O11" s="19">
        <v>0.41265021730590101</v>
      </c>
      <c r="P11" s="19">
        <v>0.397799642979281</v>
      </c>
      <c r="Q11" s="19">
        <v>0.49393566232568298</v>
      </c>
      <c r="R11" s="19"/>
      <c r="S11" s="19">
        <v>0.32175604878360298</v>
      </c>
      <c r="T11" s="19">
        <v>0.38416767829276299</v>
      </c>
      <c r="U11" s="19">
        <v>0.40715086598488998</v>
      </c>
      <c r="V11" s="19">
        <v>0.38330399116425601</v>
      </c>
      <c r="W11" s="19">
        <v>0.33713787003031997</v>
      </c>
      <c r="X11" s="19">
        <v>0.35263717995597499</v>
      </c>
      <c r="Y11" s="19">
        <v>0.42642107684429797</v>
      </c>
      <c r="Z11" s="19">
        <v>0.374626783233728</v>
      </c>
      <c r="AA11" s="19">
        <v>0.43894494689925501</v>
      </c>
      <c r="AB11" s="19">
        <v>0.47679115722320298</v>
      </c>
      <c r="AC11" s="19">
        <v>0.428354084241785</v>
      </c>
      <c r="AD11" s="19">
        <v>0.52079561360577198</v>
      </c>
      <c r="AE11" s="19"/>
      <c r="AF11" s="19">
        <v>0.48842721703083403</v>
      </c>
      <c r="AG11" s="19">
        <v>0.38256327117348199</v>
      </c>
      <c r="AH11" s="19">
        <v>0.32856795100511899</v>
      </c>
      <c r="AI11" s="19">
        <v>0.18572273075328899</v>
      </c>
      <c r="AJ11" s="19">
        <v>0.36520171992766798</v>
      </c>
      <c r="AK11" s="19"/>
      <c r="AL11" s="19">
        <v>0.32605099753875499</v>
      </c>
      <c r="AM11" s="19">
        <v>0.34446038465553103</v>
      </c>
      <c r="AN11" s="19">
        <v>0.35232433885527698</v>
      </c>
      <c r="AO11" s="19">
        <v>0.15959071195106</v>
      </c>
      <c r="AP11" s="19">
        <v>0.45032197705427002</v>
      </c>
      <c r="AQ11" s="19"/>
      <c r="AR11" s="19">
        <v>0.53297472736515905</v>
      </c>
      <c r="AS11" s="19">
        <v>0.26515963110007001</v>
      </c>
      <c r="AT11" s="19">
        <v>0.14910442145550301</v>
      </c>
    </row>
    <row r="12" spans="2:46" x14ac:dyDescent="0.3">
      <c r="B12" s="16"/>
    </row>
    <row r="13" spans="2:46" x14ac:dyDescent="0.3">
      <c r="B13" t="s">
        <v>66</v>
      </c>
    </row>
    <row r="14" spans="2:46" x14ac:dyDescent="0.3">
      <c r="B14" t="s">
        <v>67</v>
      </c>
    </row>
    <row r="16" spans="2:46" x14ac:dyDescent="0.3">
      <c r="B16"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ht="28.8" x14ac:dyDescent="0.3">
      <c r="B9" s="18" t="s">
        <v>269</v>
      </c>
      <c r="C9" s="17">
        <v>0.494272531081417</v>
      </c>
      <c r="D9" s="17">
        <v>0.48812084163527703</v>
      </c>
      <c r="E9" s="17">
        <v>0.49986926870405501</v>
      </c>
      <c r="F9" s="17"/>
      <c r="G9" s="17">
        <v>0.46534405347493701</v>
      </c>
      <c r="H9" s="17">
        <v>0.49393464144059002</v>
      </c>
      <c r="I9" s="17">
        <v>0.43955305440644599</v>
      </c>
      <c r="J9" s="17">
        <v>0.58614497559045697</v>
      </c>
      <c r="K9" s="17">
        <v>0.484101053478803</v>
      </c>
      <c r="L9" s="17">
        <v>0.49058376426546102</v>
      </c>
      <c r="M9" s="17"/>
      <c r="N9" s="17">
        <v>0.52225531425025995</v>
      </c>
      <c r="O9" s="17">
        <v>0.46791597751438302</v>
      </c>
      <c r="P9" s="17">
        <v>0.50257514962669703</v>
      </c>
      <c r="Q9" s="17">
        <v>0.48604678038423399</v>
      </c>
      <c r="R9" s="17"/>
      <c r="S9" s="17">
        <v>0.39460779887729702</v>
      </c>
      <c r="T9" s="17">
        <v>0.52711229971789597</v>
      </c>
      <c r="U9" s="17">
        <v>0.43486094618238502</v>
      </c>
      <c r="V9" s="17">
        <v>0.49173008771892102</v>
      </c>
      <c r="W9" s="17">
        <v>0.49244392214023702</v>
      </c>
      <c r="X9" s="17">
        <v>0.51624717211915605</v>
      </c>
      <c r="Y9" s="17">
        <v>0.53626691094242795</v>
      </c>
      <c r="Z9" s="17">
        <v>0.54305620756458195</v>
      </c>
      <c r="AA9" s="17">
        <v>0.48035416987253199</v>
      </c>
      <c r="AB9" s="17">
        <v>0.53621744905545399</v>
      </c>
      <c r="AC9" s="17">
        <v>0.52747480071964303</v>
      </c>
      <c r="AD9" s="17">
        <v>0.61600512253083095</v>
      </c>
      <c r="AE9" s="17"/>
      <c r="AF9" s="17">
        <v>0.62169676666135099</v>
      </c>
      <c r="AG9" s="17">
        <v>0.57533090755182403</v>
      </c>
      <c r="AH9" s="17">
        <v>0.58846235231639399</v>
      </c>
      <c r="AI9" s="17">
        <v>0.23168955303043101</v>
      </c>
      <c r="AJ9" s="17">
        <v>0.55685388233377198</v>
      </c>
      <c r="AK9" s="17"/>
      <c r="AL9" s="17">
        <v>0.60355872160160595</v>
      </c>
      <c r="AM9" s="17">
        <v>0.56599861716583899</v>
      </c>
      <c r="AN9" s="17">
        <v>0.55060212966231004</v>
      </c>
      <c r="AO9" s="17">
        <v>0.14861573056053701</v>
      </c>
      <c r="AP9" s="17">
        <v>0.69912819506103296</v>
      </c>
      <c r="AQ9" s="17"/>
      <c r="AR9" s="17">
        <v>0.620124087784511</v>
      </c>
      <c r="AS9" s="17">
        <v>0.53320255914623305</v>
      </c>
      <c r="AT9" s="17">
        <v>0.166104024717594</v>
      </c>
    </row>
    <row r="10" spans="2:46" ht="28.8" x14ac:dyDescent="0.3">
      <c r="B10" s="18" t="s">
        <v>270</v>
      </c>
      <c r="C10" s="17">
        <v>0.33921615584407899</v>
      </c>
      <c r="D10" s="17">
        <v>0.36519246966674501</v>
      </c>
      <c r="E10" s="17">
        <v>0.31373095692209402</v>
      </c>
      <c r="F10" s="17"/>
      <c r="G10" s="17">
        <v>0.36969237207224798</v>
      </c>
      <c r="H10" s="17">
        <v>0.33698726753382102</v>
      </c>
      <c r="I10" s="17">
        <v>0.330156188481878</v>
      </c>
      <c r="J10" s="17">
        <v>0.25475118999871199</v>
      </c>
      <c r="K10" s="17">
        <v>0.34999915957010302</v>
      </c>
      <c r="L10" s="17">
        <v>0.38952615267449398</v>
      </c>
      <c r="M10" s="17"/>
      <c r="N10" s="17">
        <v>0.38088598422394099</v>
      </c>
      <c r="O10" s="17">
        <v>0.36768649095267902</v>
      </c>
      <c r="P10" s="17">
        <v>0.32278011519359101</v>
      </c>
      <c r="Q10" s="17">
        <v>0.27711329716278699</v>
      </c>
      <c r="R10" s="17"/>
      <c r="S10" s="17">
        <v>0.43535757958788801</v>
      </c>
      <c r="T10" s="17">
        <v>0.313847536920415</v>
      </c>
      <c r="U10" s="17">
        <v>0.36342976746254102</v>
      </c>
      <c r="V10" s="17">
        <v>0.38850525913657402</v>
      </c>
      <c r="W10" s="17">
        <v>0.34892475308246401</v>
      </c>
      <c r="X10" s="17">
        <v>0.32985827619686803</v>
      </c>
      <c r="Y10" s="17">
        <v>0.29673298961476602</v>
      </c>
      <c r="Z10" s="17">
        <v>0.37229439596242903</v>
      </c>
      <c r="AA10" s="17">
        <v>0.30344239257634698</v>
      </c>
      <c r="AB10" s="17">
        <v>0.283850910122389</v>
      </c>
      <c r="AC10" s="17">
        <v>0.30394652752774198</v>
      </c>
      <c r="AD10" s="17">
        <v>0.21753603387659601</v>
      </c>
      <c r="AE10" s="17"/>
      <c r="AF10" s="17">
        <v>0.17862246026326101</v>
      </c>
      <c r="AG10" s="17">
        <v>0.31133636758660699</v>
      </c>
      <c r="AH10" s="17">
        <v>0.28984399745902101</v>
      </c>
      <c r="AI10" s="17">
        <v>0.61751556739665003</v>
      </c>
      <c r="AJ10" s="17">
        <v>0.36243246824153202</v>
      </c>
      <c r="AK10" s="17"/>
      <c r="AL10" s="17">
        <v>0.319219020748292</v>
      </c>
      <c r="AM10" s="17">
        <v>0.32816179887247199</v>
      </c>
      <c r="AN10" s="17">
        <v>0.31580613431458199</v>
      </c>
      <c r="AO10" s="17">
        <v>0.657658878525892</v>
      </c>
      <c r="AP10" s="17">
        <v>0.16134768012957401</v>
      </c>
      <c r="AQ10" s="17"/>
      <c r="AR10" s="17">
        <v>0.19673858139311801</v>
      </c>
      <c r="AS10" s="17">
        <v>0.40277586332215198</v>
      </c>
      <c r="AT10" s="17">
        <v>0.66153295489784902</v>
      </c>
    </row>
    <row r="11" spans="2:46" ht="28.8" x14ac:dyDescent="0.3">
      <c r="B11" s="18" t="s">
        <v>271</v>
      </c>
      <c r="C11" s="17">
        <v>4.5807008115710597E-2</v>
      </c>
      <c r="D11" s="17">
        <v>4.41876659948367E-2</v>
      </c>
      <c r="E11" s="17">
        <v>4.7526835155596102E-2</v>
      </c>
      <c r="F11" s="17"/>
      <c r="G11" s="17">
        <v>3.2055271651789202E-2</v>
      </c>
      <c r="H11" s="17">
        <v>6.2635779884157305E-2</v>
      </c>
      <c r="I11" s="17">
        <v>6.56888756818476E-2</v>
      </c>
      <c r="J11" s="17">
        <v>1.9418867197613501E-2</v>
      </c>
      <c r="K11" s="17">
        <v>4.8617741591099002E-2</v>
      </c>
      <c r="L11" s="17">
        <v>4.4634487542895999E-2</v>
      </c>
      <c r="M11" s="17"/>
      <c r="N11" s="17">
        <v>2.9764088755243098E-2</v>
      </c>
      <c r="O11" s="17">
        <v>4.1161488745953399E-2</v>
      </c>
      <c r="P11" s="17">
        <v>5.8404441279437502E-2</v>
      </c>
      <c r="Q11" s="17">
        <v>5.5624337072056003E-2</v>
      </c>
      <c r="R11" s="17"/>
      <c r="S11" s="17">
        <v>4.1976033314013499E-2</v>
      </c>
      <c r="T11" s="17">
        <v>4.8749601314966501E-2</v>
      </c>
      <c r="U11" s="17">
        <v>7.3139293734130501E-2</v>
      </c>
      <c r="V11" s="17">
        <v>5.1719309849810401E-2</v>
      </c>
      <c r="W11" s="17">
        <v>3.8691425440749799E-2</v>
      </c>
      <c r="X11" s="17">
        <v>2.9811935589558601E-2</v>
      </c>
      <c r="Y11" s="17">
        <v>6.2624039986890007E-2</v>
      </c>
      <c r="Z11" s="17">
        <v>1.13112028843485E-2</v>
      </c>
      <c r="AA11" s="17">
        <v>3.41789076018865E-2</v>
      </c>
      <c r="AB11" s="17">
        <v>6.1581853901120698E-2</v>
      </c>
      <c r="AC11" s="17">
        <v>3.5299482941772098E-2</v>
      </c>
      <c r="AD11" s="17">
        <v>3.8611138724709199E-2</v>
      </c>
      <c r="AE11" s="17"/>
      <c r="AF11" s="17">
        <v>2.94253424242053E-2</v>
      </c>
      <c r="AG11" s="17">
        <v>3.2561948641500499E-2</v>
      </c>
      <c r="AH11" s="17">
        <v>2.5528490831218598E-2</v>
      </c>
      <c r="AI11" s="17">
        <v>0.103784706565253</v>
      </c>
      <c r="AJ11" s="17">
        <v>4.9152583467285599E-2</v>
      </c>
      <c r="AK11" s="17"/>
      <c r="AL11" s="17">
        <v>2.4455645217450101E-2</v>
      </c>
      <c r="AM11" s="17">
        <v>2.1557110285909301E-2</v>
      </c>
      <c r="AN11" s="17">
        <v>4.1089175213600802E-2</v>
      </c>
      <c r="AO11" s="17">
        <v>0.15347408548922201</v>
      </c>
      <c r="AP11" s="17">
        <v>1.35335420966275E-2</v>
      </c>
      <c r="AQ11" s="17"/>
      <c r="AR11" s="17">
        <v>2.41337416987847E-2</v>
      </c>
      <c r="AS11" s="17">
        <v>2.36032219335893E-2</v>
      </c>
      <c r="AT11" s="17">
        <v>0.13850376755994601</v>
      </c>
    </row>
    <row r="12" spans="2:46" x14ac:dyDescent="0.3">
      <c r="B12" s="18" t="s">
        <v>79</v>
      </c>
      <c r="C12" s="19">
        <v>0.120704304958794</v>
      </c>
      <c r="D12" s="19">
        <v>0.102499022703141</v>
      </c>
      <c r="E12" s="19">
        <v>0.138872939218254</v>
      </c>
      <c r="F12" s="19"/>
      <c r="G12" s="19">
        <v>0.132908302801026</v>
      </c>
      <c r="H12" s="19">
        <v>0.106442311141432</v>
      </c>
      <c r="I12" s="19">
        <v>0.16460188142982801</v>
      </c>
      <c r="J12" s="19">
        <v>0.13968496721321799</v>
      </c>
      <c r="K12" s="19">
        <v>0.11728204535999601</v>
      </c>
      <c r="L12" s="19">
        <v>7.5255595517148902E-2</v>
      </c>
      <c r="M12" s="19"/>
      <c r="N12" s="19">
        <v>6.7094612770556006E-2</v>
      </c>
      <c r="O12" s="19">
        <v>0.123236042786985</v>
      </c>
      <c r="P12" s="19">
        <v>0.116240293900275</v>
      </c>
      <c r="Q12" s="19">
        <v>0.181215585380923</v>
      </c>
      <c r="R12" s="19"/>
      <c r="S12" s="19">
        <v>0.12805858822080199</v>
      </c>
      <c r="T12" s="19">
        <v>0.110290562046723</v>
      </c>
      <c r="U12" s="19">
        <v>0.12856999262094401</v>
      </c>
      <c r="V12" s="19">
        <v>6.8045343294693805E-2</v>
      </c>
      <c r="W12" s="19">
        <v>0.119939899336549</v>
      </c>
      <c r="X12" s="19">
        <v>0.12408261609441799</v>
      </c>
      <c r="Y12" s="19">
        <v>0.10437605945591701</v>
      </c>
      <c r="Z12" s="19">
        <v>7.3338193588641395E-2</v>
      </c>
      <c r="AA12" s="19">
        <v>0.18202452994923499</v>
      </c>
      <c r="AB12" s="19">
        <v>0.118349786921037</v>
      </c>
      <c r="AC12" s="19">
        <v>0.133279188810843</v>
      </c>
      <c r="AD12" s="19">
        <v>0.12784770486786401</v>
      </c>
      <c r="AE12" s="19"/>
      <c r="AF12" s="19">
        <v>0.17025543065118301</v>
      </c>
      <c r="AG12" s="19">
        <v>8.0770776220068993E-2</v>
      </c>
      <c r="AH12" s="19">
        <v>9.6165159393366201E-2</v>
      </c>
      <c r="AI12" s="19">
        <v>4.7010173007666203E-2</v>
      </c>
      <c r="AJ12" s="19">
        <v>3.1561065957410601E-2</v>
      </c>
      <c r="AK12" s="19"/>
      <c r="AL12" s="19">
        <v>5.2766612432652099E-2</v>
      </c>
      <c r="AM12" s="19">
        <v>8.4282473675779596E-2</v>
      </c>
      <c r="AN12" s="19">
        <v>9.2502560809506598E-2</v>
      </c>
      <c r="AO12" s="19">
        <v>4.0251305424349397E-2</v>
      </c>
      <c r="AP12" s="19">
        <v>0.125990582712766</v>
      </c>
      <c r="AQ12" s="19"/>
      <c r="AR12" s="19">
        <v>0.159003589123587</v>
      </c>
      <c r="AS12" s="19">
        <v>4.0418355598026597E-2</v>
      </c>
      <c r="AT12" s="19">
        <v>3.38592528246104E-2</v>
      </c>
    </row>
    <row r="13" spans="2:46" x14ac:dyDescent="0.3">
      <c r="B13" s="16"/>
    </row>
    <row r="14" spans="2:46" x14ac:dyDescent="0.3">
      <c r="B14" t="s">
        <v>66</v>
      </c>
    </row>
    <row r="15" spans="2:46" x14ac:dyDescent="0.3">
      <c r="B15" t="s">
        <v>67</v>
      </c>
    </row>
    <row r="17" spans="2:2" x14ac:dyDescent="0.3">
      <c r="B17"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H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30" t="s">
        <v>281</v>
      </c>
      <c r="E2" s="26"/>
      <c r="F2" s="26"/>
      <c r="G2" s="26"/>
      <c r="H2" s="26"/>
    </row>
    <row r="6" spans="2:8" ht="49.95" customHeight="1" x14ac:dyDescent="0.3">
      <c r="B6" s="23" t="s">
        <v>15</v>
      </c>
      <c r="C6" s="23" t="s">
        <v>272</v>
      </c>
      <c r="D6" s="23" t="s">
        <v>273</v>
      </c>
      <c r="E6" s="23" t="s">
        <v>274</v>
      </c>
      <c r="F6" s="23" t="s">
        <v>275</v>
      </c>
      <c r="G6" s="23" t="s">
        <v>276</v>
      </c>
    </row>
    <row r="7" spans="2:8" x14ac:dyDescent="0.3">
      <c r="B7" s="18" t="s">
        <v>277</v>
      </c>
      <c r="C7" s="17">
        <v>6.4670457513224797E-2</v>
      </c>
      <c r="D7" s="17">
        <v>8.6088289079974498E-2</v>
      </c>
      <c r="E7" s="17">
        <v>4.54914409289294E-2</v>
      </c>
      <c r="F7" s="17">
        <v>0.106638339477131</v>
      </c>
      <c r="G7" s="17">
        <v>5.1583493622575402E-2</v>
      </c>
    </row>
    <row r="8" spans="2:8" x14ac:dyDescent="0.3">
      <c r="B8" s="18" t="s">
        <v>278</v>
      </c>
      <c r="C8" s="17">
        <v>0.16887855587386399</v>
      </c>
      <c r="D8" s="17">
        <v>0.16594070253680299</v>
      </c>
      <c r="E8" s="17">
        <v>0.198171274788982</v>
      </c>
      <c r="F8" s="17">
        <v>0.184833288945389</v>
      </c>
      <c r="G8" s="17">
        <v>0.18553027037460701</v>
      </c>
    </row>
    <row r="9" spans="2:8" x14ac:dyDescent="0.3">
      <c r="B9" s="18" t="s">
        <v>279</v>
      </c>
      <c r="C9" s="17">
        <v>0.25199473477191497</v>
      </c>
      <c r="D9" s="17">
        <v>0.213529268743853</v>
      </c>
      <c r="E9" s="17">
        <v>0.34050242364359601</v>
      </c>
      <c r="F9" s="17">
        <v>0.191529480133623</v>
      </c>
      <c r="G9" s="17">
        <v>0.30630622200926799</v>
      </c>
    </row>
    <row r="10" spans="2:8" x14ac:dyDescent="0.3">
      <c r="B10" s="18" t="s">
        <v>280</v>
      </c>
      <c r="C10" s="17">
        <v>0.44646171742219798</v>
      </c>
      <c r="D10" s="17">
        <v>0.47289269967079001</v>
      </c>
      <c r="E10" s="17">
        <v>0.31055015946707198</v>
      </c>
      <c r="F10" s="17">
        <v>0.44306978520989998</v>
      </c>
      <c r="G10" s="17">
        <v>0.33612318107517303</v>
      </c>
    </row>
    <row r="11" spans="2:8" x14ac:dyDescent="0.3">
      <c r="B11" s="18" t="s">
        <v>79</v>
      </c>
      <c r="C11" s="17">
        <v>6.7994534418798394E-2</v>
      </c>
      <c r="D11" s="17">
        <v>6.1549039968579002E-2</v>
      </c>
      <c r="E11" s="17">
        <v>0.105284701171421</v>
      </c>
      <c r="F11" s="17">
        <v>7.3929106233957001E-2</v>
      </c>
      <c r="G11" s="17">
        <v>0.120456832918377</v>
      </c>
    </row>
    <row r="12" spans="2:8" x14ac:dyDescent="0.3">
      <c r="B12" s="16"/>
      <c r="C12" s="16"/>
      <c r="D12" s="16"/>
      <c r="E12" s="16"/>
      <c r="F12" s="16"/>
      <c r="G12" s="16"/>
    </row>
    <row r="13" spans="2:8" x14ac:dyDescent="0.3">
      <c r="B13" t="s">
        <v>66</v>
      </c>
    </row>
    <row r="14" spans="2:8" x14ac:dyDescent="0.3">
      <c r="B14" t="s">
        <v>67</v>
      </c>
    </row>
    <row r="18" spans="2:2" x14ac:dyDescent="0.3">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T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277</v>
      </c>
      <c r="C9" s="17">
        <v>6.4670457513224797E-2</v>
      </c>
      <c r="D9" s="17">
        <v>7.3333173173424193E-2</v>
      </c>
      <c r="E9" s="17">
        <v>5.6386391050795202E-2</v>
      </c>
      <c r="F9" s="17"/>
      <c r="G9" s="17">
        <v>3.7538303265140897E-2</v>
      </c>
      <c r="H9" s="17">
        <v>0.149728549618937</v>
      </c>
      <c r="I9" s="17">
        <v>5.9607304977505798E-2</v>
      </c>
      <c r="J9" s="17">
        <v>2.43679408656335E-2</v>
      </c>
      <c r="K9" s="17">
        <v>5.3890560803345797E-2</v>
      </c>
      <c r="L9" s="17">
        <v>5.7718189604791498E-2</v>
      </c>
      <c r="M9" s="17"/>
      <c r="N9" s="17">
        <v>9.0883414189593406E-2</v>
      </c>
      <c r="O9" s="17">
        <v>5.2852932127261498E-2</v>
      </c>
      <c r="P9" s="17">
        <v>6.9860905990619698E-2</v>
      </c>
      <c r="Q9" s="17">
        <v>4.4899055383184401E-2</v>
      </c>
      <c r="R9" s="17"/>
      <c r="S9" s="17">
        <v>0.121078269066155</v>
      </c>
      <c r="T9" s="17">
        <v>4.2650353661496103E-2</v>
      </c>
      <c r="U9" s="17">
        <v>4.7872759672218802E-2</v>
      </c>
      <c r="V9" s="17">
        <v>5.0946417335155599E-2</v>
      </c>
      <c r="W9" s="17">
        <v>7.0802968692346702E-2</v>
      </c>
      <c r="X9" s="17">
        <v>6.66497189532613E-2</v>
      </c>
      <c r="Y9" s="17">
        <v>5.5586100477542602E-2</v>
      </c>
      <c r="Z9" s="17">
        <v>6.3562696190439805E-2</v>
      </c>
      <c r="AA9" s="17">
        <v>5.0065964526002198E-2</v>
      </c>
      <c r="AB9" s="17">
        <v>5.7617925906070497E-2</v>
      </c>
      <c r="AC9" s="17">
        <v>6.0587512709300302E-2</v>
      </c>
      <c r="AD9" s="17">
        <v>6.9248159145360103E-2</v>
      </c>
      <c r="AE9" s="17"/>
      <c r="AF9" s="17">
        <v>2.6453435747131201E-2</v>
      </c>
      <c r="AG9" s="17">
        <v>4.4820906465542897E-2</v>
      </c>
      <c r="AH9" s="17">
        <v>2.5239658823358099E-2</v>
      </c>
      <c r="AI9" s="17">
        <v>0.21458650073985999</v>
      </c>
      <c r="AJ9" s="17">
        <v>2.1022254314181001E-2</v>
      </c>
      <c r="AK9" s="17"/>
      <c r="AL9" s="17">
        <v>2.5032379945483799E-2</v>
      </c>
      <c r="AM9" s="17">
        <v>2.43077435288412E-2</v>
      </c>
      <c r="AN9" s="17">
        <v>5.9775420070819499E-2</v>
      </c>
      <c r="AO9" s="17">
        <v>0.27976928466283102</v>
      </c>
      <c r="AP9" s="17">
        <v>1.85499749435795E-2</v>
      </c>
      <c r="AQ9" s="17"/>
      <c r="AR9" s="17">
        <v>1.2319217261983E-2</v>
      </c>
      <c r="AS9" s="17">
        <v>3.7132171781520701E-2</v>
      </c>
      <c r="AT9" s="17">
        <v>0.27655966181470798</v>
      </c>
    </row>
    <row r="10" spans="2:46" x14ac:dyDescent="0.3">
      <c r="B10" s="18" t="s">
        <v>278</v>
      </c>
      <c r="C10" s="17">
        <v>0.16887855587386399</v>
      </c>
      <c r="D10" s="17">
        <v>0.183150185205495</v>
      </c>
      <c r="E10" s="17">
        <v>0.155415141896285</v>
      </c>
      <c r="F10" s="17"/>
      <c r="G10" s="17">
        <v>0.17408554550546501</v>
      </c>
      <c r="H10" s="17">
        <v>0.19767584567978499</v>
      </c>
      <c r="I10" s="17">
        <v>0.124456581344287</v>
      </c>
      <c r="J10" s="17">
        <v>0.124602289343829</v>
      </c>
      <c r="K10" s="17">
        <v>0.142892398865447</v>
      </c>
      <c r="L10" s="17">
        <v>0.23167131715130301</v>
      </c>
      <c r="M10" s="17"/>
      <c r="N10" s="17">
        <v>0.175987830819302</v>
      </c>
      <c r="O10" s="17">
        <v>0.18315235408511099</v>
      </c>
      <c r="P10" s="17">
        <v>0.17097732451887099</v>
      </c>
      <c r="Q10" s="17">
        <v>0.144694448861407</v>
      </c>
      <c r="R10" s="17"/>
      <c r="S10" s="17">
        <v>0.21493472440171199</v>
      </c>
      <c r="T10" s="17">
        <v>0.16604519893904399</v>
      </c>
      <c r="U10" s="17">
        <v>0.179959164818876</v>
      </c>
      <c r="V10" s="17">
        <v>0.22525472826182699</v>
      </c>
      <c r="W10" s="17">
        <v>0.18022098508913501</v>
      </c>
      <c r="X10" s="17">
        <v>0.182074788087463</v>
      </c>
      <c r="Y10" s="17">
        <v>0.17372635561399499</v>
      </c>
      <c r="Z10" s="17">
        <v>9.4825474642006802E-2</v>
      </c>
      <c r="AA10" s="17">
        <v>0.11909370701309201</v>
      </c>
      <c r="AB10" s="17">
        <v>0.13462894777425599</v>
      </c>
      <c r="AC10" s="17">
        <v>0.13540450420589301</v>
      </c>
      <c r="AD10" s="17">
        <v>0.127247100904155</v>
      </c>
      <c r="AE10" s="17"/>
      <c r="AF10" s="17">
        <v>3.9681234651107601E-2</v>
      </c>
      <c r="AG10" s="17">
        <v>0.11820902139286101</v>
      </c>
      <c r="AH10" s="17">
        <v>0.17313789811090499</v>
      </c>
      <c r="AI10" s="17">
        <v>0.42763347893030801</v>
      </c>
      <c r="AJ10" s="17">
        <v>0.13700667433949801</v>
      </c>
      <c r="AK10" s="17"/>
      <c r="AL10" s="17">
        <v>0.108092764365</v>
      </c>
      <c r="AM10" s="17">
        <v>0.18120304170124199</v>
      </c>
      <c r="AN10" s="17">
        <v>0.134503337824392</v>
      </c>
      <c r="AO10" s="17">
        <v>0.48925282758391703</v>
      </c>
      <c r="AP10" s="17">
        <v>2.40654655127676E-2</v>
      </c>
      <c r="AQ10" s="17"/>
      <c r="AR10" s="17">
        <v>5.2321882259249497E-2</v>
      </c>
      <c r="AS10" s="17">
        <v>0.18558221204528999</v>
      </c>
      <c r="AT10" s="17">
        <v>0.49038286607919701</v>
      </c>
    </row>
    <row r="11" spans="2:46" x14ac:dyDescent="0.3">
      <c r="B11" s="18" t="s">
        <v>279</v>
      </c>
      <c r="C11" s="17">
        <v>0.25199473477191497</v>
      </c>
      <c r="D11" s="17">
        <v>0.29274295740413903</v>
      </c>
      <c r="E11" s="17">
        <v>0.2128731906287</v>
      </c>
      <c r="F11" s="17"/>
      <c r="G11" s="17">
        <v>0.24221095038434301</v>
      </c>
      <c r="H11" s="17">
        <v>0.253607670748973</v>
      </c>
      <c r="I11" s="17">
        <v>0.26756192235116799</v>
      </c>
      <c r="J11" s="17">
        <v>0.210722916916632</v>
      </c>
      <c r="K11" s="17">
        <v>0.28692354360199701</v>
      </c>
      <c r="L11" s="17">
        <v>0.254576240425264</v>
      </c>
      <c r="M11" s="17"/>
      <c r="N11" s="17">
        <v>0.298292941776863</v>
      </c>
      <c r="O11" s="17">
        <v>0.24790274029780801</v>
      </c>
      <c r="P11" s="17">
        <v>0.24784956822565701</v>
      </c>
      <c r="Q11" s="17">
        <v>0.20685884196715601</v>
      </c>
      <c r="R11" s="17"/>
      <c r="S11" s="17">
        <v>0.27553528227039797</v>
      </c>
      <c r="T11" s="17">
        <v>0.25625987851547199</v>
      </c>
      <c r="U11" s="17">
        <v>0.284744399881874</v>
      </c>
      <c r="V11" s="17">
        <v>0.24421318855771601</v>
      </c>
      <c r="W11" s="17">
        <v>0.25549593138572002</v>
      </c>
      <c r="X11" s="17">
        <v>0.21620011102853301</v>
      </c>
      <c r="Y11" s="17">
        <v>0.26937237635795802</v>
      </c>
      <c r="Z11" s="17">
        <v>0.25831315147529998</v>
      </c>
      <c r="AA11" s="17">
        <v>0.27138800113185002</v>
      </c>
      <c r="AB11" s="17">
        <v>0.217665119035962</v>
      </c>
      <c r="AC11" s="17">
        <v>0.202813606293888</v>
      </c>
      <c r="AD11" s="17">
        <v>0.218047900400066</v>
      </c>
      <c r="AE11" s="17"/>
      <c r="AF11" s="17">
        <v>0.155627541237393</v>
      </c>
      <c r="AG11" s="17">
        <v>0.25761673804372098</v>
      </c>
      <c r="AH11" s="17">
        <v>0.31775513629464303</v>
      </c>
      <c r="AI11" s="17">
        <v>0.25675422358651101</v>
      </c>
      <c r="AJ11" s="17">
        <v>0.33080825422534899</v>
      </c>
      <c r="AK11" s="17"/>
      <c r="AL11" s="17">
        <v>0.32424092380736502</v>
      </c>
      <c r="AM11" s="17">
        <v>0.33230647681825698</v>
      </c>
      <c r="AN11" s="17">
        <v>0.26805867464239502</v>
      </c>
      <c r="AO11" s="17">
        <v>0.17888101866494599</v>
      </c>
      <c r="AP11" s="17">
        <v>0.16886683924565299</v>
      </c>
      <c r="AQ11" s="17"/>
      <c r="AR11" s="17">
        <v>0.173630976856332</v>
      </c>
      <c r="AS11" s="17">
        <v>0.40856572554976001</v>
      </c>
      <c r="AT11" s="17">
        <v>0.191813449919194</v>
      </c>
    </row>
    <row r="12" spans="2:46" x14ac:dyDescent="0.3">
      <c r="B12" s="18" t="s">
        <v>280</v>
      </c>
      <c r="C12" s="17">
        <v>0.44646171742219798</v>
      </c>
      <c r="D12" s="17">
        <v>0.40328678583101601</v>
      </c>
      <c r="E12" s="17">
        <v>0.48706547024878999</v>
      </c>
      <c r="F12" s="17"/>
      <c r="G12" s="17">
        <v>0.43187313548022999</v>
      </c>
      <c r="H12" s="17">
        <v>0.345776289463404</v>
      </c>
      <c r="I12" s="17">
        <v>0.470216104338746</v>
      </c>
      <c r="J12" s="17">
        <v>0.55903121356355101</v>
      </c>
      <c r="K12" s="17">
        <v>0.47489975775891302</v>
      </c>
      <c r="L12" s="17">
        <v>0.40805568576856399</v>
      </c>
      <c r="M12" s="17"/>
      <c r="N12" s="17">
        <v>0.40050545685883199</v>
      </c>
      <c r="O12" s="17">
        <v>0.442793934719585</v>
      </c>
      <c r="P12" s="17">
        <v>0.44470355470383099</v>
      </c>
      <c r="Q12" s="17">
        <v>0.50452178776800904</v>
      </c>
      <c r="R12" s="17"/>
      <c r="S12" s="17">
        <v>0.31005582912165203</v>
      </c>
      <c r="T12" s="17">
        <v>0.45470482301933202</v>
      </c>
      <c r="U12" s="17">
        <v>0.40779649011660302</v>
      </c>
      <c r="V12" s="17">
        <v>0.39434510262746197</v>
      </c>
      <c r="W12" s="17">
        <v>0.43525864714822399</v>
      </c>
      <c r="X12" s="17">
        <v>0.47654961379508198</v>
      </c>
      <c r="Y12" s="17">
        <v>0.42263262319368</v>
      </c>
      <c r="Z12" s="17">
        <v>0.54272720562046795</v>
      </c>
      <c r="AA12" s="17">
        <v>0.50371915784446397</v>
      </c>
      <c r="AB12" s="17">
        <v>0.54436024869472999</v>
      </c>
      <c r="AC12" s="17">
        <v>0.52472220347578902</v>
      </c>
      <c r="AD12" s="17">
        <v>0.54580781140161805</v>
      </c>
      <c r="AE12" s="17"/>
      <c r="AF12" s="17">
        <v>0.70169694679066297</v>
      </c>
      <c r="AG12" s="17">
        <v>0.54205948257449199</v>
      </c>
      <c r="AH12" s="17">
        <v>0.449880622779189</v>
      </c>
      <c r="AI12" s="17">
        <v>8.0851269220577004E-2</v>
      </c>
      <c r="AJ12" s="17">
        <v>0.45330957635767599</v>
      </c>
      <c r="AK12" s="17"/>
      <c r="AL12" s="17">
        <v>0.49898718200632602</v>
      </c>
      <c r="AM12" s="17">
        <v>0.42394829378715598</v>
      </c>
      <c r="AN12" s="17">
        <v>0.49680726844565098</v>
      </c>
      <c r="AO12" s="17">
        <v>3.79078223036204E-2</v>
      </c>
      <c r="AP12" s="17">
        <v>0.75456005487657296</v>
      </c>
      <c r="AQ12" s="17"/>
      <c r="AR12" s="17">
        <v>0.68500394458557601</v>
      </c>
      <c r="AS12" s="17">
        <v>0.34424095907538699</v>
      </c>
      <c r="AT12" s="17">
        <v>2.2116156596349999E-2</v>
      </c>
    </row>
    <row r="13" spans="2:46" x14ac:dyDescent="0.3">
      <c r="B13" s="18" t="s">
        <v>79</v>
      </c>
      <c r="C13" s="19">
        <v>6.7994534418798394E-2</v>
      </c>
      <c r="D13" s="19">
        <v>4.7486898385925798E-2</v>
      </c>
      <c r="E13" s="19">
        <v>8.8259806175429195E-2</v>
      </c>
      <c r="F13" s="19"/>
      <c r="G13" s="19">
        <v>0.114292065364822</v>
      </c>
      <c r="H13" s="19">
        <v>5.3211644488901297E-2</v>
      </c>
      <c r="I13" s="19">
        <v>7.8158086988293296E-2</v>
      </c>
      <c r="J13" s="19">
        <v>8.1275639310354406E-2</v>
      </c>
      <c r="K13" s="19">
        <v>4.1393738970298098E-2</v>
      </c>
      <c r="L13" s="19">
        <v>4.7978567050077699E-2</v>
      </c>
      <c r="M13" s="19"/>
      <c r="N13" s="19">
        <v>3.4330356355409597E-2</v>
      </c>
      <c r="O13" s="19">
        <v>7.3298038770235399E-2</v>
      </c>
      <c r="P13" s="19">
        <v>6.6608646561021001E-2</v>
      </c>
      <c r="Q13" s="19">
        <v>9.9025866020243797E-2</v>
      </c>
      <c r="R13" s="19"/>
      <c r="S13" s="19">
        <v>7.8395895140082703E-2</v>
      </c>
      <c r="T13" s="19">
        <v>8.0339745864655296E-2</v>
      </c>
      <c r="U13" s="19">
        <v>7.96271855104278E-2</v>
      </c>
      <c r="V13" s="19">
        <v>8.5240563217839196E-2</v>
      </c>
      <c r="W13" s="19">
        <v>5.8221467684574701E-2</v>
      </c>
      <c r="X13" s="19">
        <v>5.8525768135661099E-2</v>
      </c>
      <c r="Y13" s="19">
        <v>7.8682544356824799E-2</v>
      </c>
      <c r="Z13" s="19">
        <v>4.0571472071785401E-2</v>
      </c>
      <c r="AA13" s="19">
        <v>5.5733169484591803E-2</v>
      </c>
      <c r="AB13" s="19">
        <v>4.5727758588980899E-2</v>
      </c>
      <c r="AC13" s="19">
        <v>7.6472173315128705E-2</v>
      </c>
      <c r="AD13" s="19">
        <v>3.9649028148800801E-2</v>
      </c>
      <c r="AE13" s="19"/>
      <c r="AF13" s="19">
        <v>7.6540841573705096E-2</v>
      </c>
      <c r="AG13" s="19">
        <v>3.7293851523383902E-2</v>
      </c>
      <c r="AH13" s="19">
        <v>3.3986683991904E-2</v>
      </c>
      <c r="AI13" s="19">
        <v>2.0174527522743999E-2</v>
      </c>
      <c r="AJ13" s="19">
        <v>5.7853240763296301E-2</v>
      </c>
      <c r="AK13" s="19"/>
      <c r="AL13" s="19">
        <v>4.36467498758253E-2</v>
      </c>
      <c r="AM13" s="19">
        <v>3.8234444164504E-2</v>
      </c>
      <c r="AN13" s="19">
        <v>4.0855299016742799E-2</v>
      </c>
      <c r="AO13" s="19">
        <v>1.4189046784685499E-2</v>
      </c>
      <c r="AP13" s="19">
        <v>3.3957665421427502E-2</v>
      </c>
      <c r="AQ13" s="19"/>
      <c r="AR13" s="19">
        <v>7.6723979036859E-2</v>
      </c>
      <c r="AS13" s="19">
        <v>2.44789315480426E-2</v>
      </c>
      <c r="AT13" s="19">
        <v>1.9127865590551799E-2</v>
      </c>
    </row>
    <row r="14" spans="2:46" x14ac:dyDescent="0.3">
      <c r="B14" s="16"/>
    </row>
    <row r="15" spans="2:46" x14ac:dyDescent="0.3">
      <c r="B15" t="s">
        <v>66</v>
      </c>
    </row>
    <row r="16" spans="2:46" x14ac:dyDescent="0.3">
      <c r="B16" t="s">
        <v>67</v>
      </c>
    </row>
    <row r="18" spans="2:2" x14ac:dyDescent="0.3">
      <c r="B18"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T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277</v>
      </c>
      <c r="C9" s="17">
        <v>8.6088289079974498E-2</v>
      </c>
      <c r="D9" s="17">
        <v>0.11122545373559301</v>
      </c>
      <c r="E9" s="17">
        <v>6.1749412709313799E-2</v>
      </c>
      <c r="F9" s="17"/>
      <c r="G9" s="17">
        <v>0.117541343980071</v>
      </c>
      <c r="H9" s="17">
        <v>0.20895970331678501</v>
      </c>
      <c r="I9" s="17">
        <v>8.2866413009285003E-2</v>
      </c>
      <c r="J9" s="17">
        <v>4.9630237372998702E-2</v>
      </c>
      <c r="K9" s="17">
        <v>4.2413972456391898E-2</v>
      </c>
      <c r="L9" s="17">
        <v>2.6858332943581201E-2</v>
      </c>
      <c r="M9" s="17"/>
      <c r="N9" s="17">
        <v>0.156600023945283</v>
      </c>
      <c r="O9" s="17">
        <v>6.9299144593519796E-2</v>
      </c>
      <c r="P9" s="17">
        <v>5.7329736671895802E-2</v>
      </c>
      <c r="Q9" s="17">
        <v>5.1932865956957702E-2</v>
      </c>
      <c r="R9" s="17"/>
      <c r="S9" s="17">
        <v>0.17844065374502899</v>
      </c>
      <c r="T9" s="17">
        <v>4.9828600679809397E-2</v>
      </c>
      <c r="U9" s="17">
        <v>4.8836723888224402E-2</v>
      </c>
      <c r="V9" s="17">
        <v>4.7888270736090803E-2</v>
      </c>
      <c r="W9" s="17">
        <v>8.9452451341384395E-2</v>
      </c>
      <c r="X9" s="17">
        <v>8.6975643211531201E-2</v>
      </c>
      <c r="Y9" s="17">
        <v>6.5899009515745302E-2</v>
      </c>
      <c r="Z9" s="17">
        <v>0.141817396334944</v>
      </c>
      <c r="AA9" s="17">
        <v>0.117164027918525</v>
      </c>
      <c r="AB9" s="17">
        <v>3.6948950610109901E-2</v>
      </c>
      <c r="AC9" s="17">
        <v>0.102757495481473</v>
      </c>
      <c r="AD9" s="17">
        <v>0</v>
      </c>
      <c r="AE9" s="17"/>
      <c r="AF9" s="17">
        <v>9.3881434798056707E-3</v>
      </c>
      <c r="AG9" s="17">
        <v>0.20935910100795499</v>
      </c>
      <c r="AH9" s="17">
        <v>1.5675654825191902E-2</v>
      </c>
      <c r="AI9" s="17">
        <v>2.48229353228368E-2</v>
      </c>
      <c r="AJ9" s="17">
        <v>4.4655421761669999E-2</v>
      </c>
      <c r="AK9" s="17"/>
      <c r="AL9" s="17">
        <v>3.3557198025479802E-2</v>
      </c>
      <c r="AM9" s="17">
        <v>1.8733302466217499E-2</v>
      </c>
      <c r="AN9" s="17">
        <v>0.33649610071399999</v>
      </c>
      <c r="AO9" s="17">
        <v>3.5405318639966002E-2</v>
      </c>
      <c r="AP9" s="17">
        <v>0</v>
      </c>
      <c r="AQ9" s="17"/>
      <c r="AR9" s="17">
        <v>0.10130723340280701</v>
      </c>
      <c r="AS9" s="17">
        <v>8.8900093690890997E-2</v>
      </c>
      <c r="AT9" s="17">
        <v>4.65809363855006E-2</v>
      </c>
    </row>
    <row r="10" spans="2:46" x14ac:dyDescent="0.3">
      <c r="B10" s="18" t="s">
        <v>278</v>
      </c>
      <c r="C10" s="17">
        <v>0.16594070253680299</v>
      </c>
      <c r="D10" s="17">
        <v>0.18647727647676399</v>
      </c>
      <c r="E10" s="17">
        <v>0.146339140809259</v>
      </c>
      <c r="F10" s="17"/>
      <c r="G10" s="17">
        <v>0.20405720370036001</v>
      </c>
      <c r="H10" s="17">
        <v>0.27039258305383201</v>
      </c>
      <c r="I10" s="17">
        <v>0.180508258350387</v>
      </c>
      <c r="J10" s="17">
        <v>0.13107779787749399</v>
      </c>
      <c r="K10" s="17">
        <v>0.107230266403119</v>
      </c>
      <c r="L10" s="17">
        <v>0.111556821087355</v>
      </c>
      <c r="M10" s="17"/>
      <c r="N10" s="17">
        <v>0.22968676336983601</v>
      </c>
      <c r="O10" s="17">
        <v>0.16302804792025899</v>
      </c>
      <c r="P10" s="17">
        <v>0.122802384160864</v>
      </c>
      <c r="Q10" s="17">
        <v>0.137783881759421</v>
      </c>
      <c r="R10" s="17"/>
      <c r="S10" s="17">
        <v>0.25567815792206</v>
      </c>
      <c r="T10" s="17">
        <v>0.12569063034449701</v>
      </c>
      <c r="U10" s="17">
        <v>0.11734893814052801</v>
      </c>
      <c r="V10" s="17">
        <v>0.24261637586222401</v>
      </c>
      <c r="W10" s="17">
        <v>0.117320070999354</v>
      </c>
      <c r="X10" s="17">
        <v>0.167933896964549</v>
      </c>
      <c r="Y10" s="17">
        <v>0.123847569160746</v>
      </c>
      <c r="Z10" s="17">
        <v>0.11728854915939201</v>
      </c>
      <c r="AA10" s="17">
        <v>0.153645570270488</v>
      </c>
      <c r="AB10" s="17">
        <v>0.189863685910236</v>
      </c>
      <c r="AC10" s="17">
        <v>0.14444980626467199</v>
      </c>
      <c r="AD10" s="17">
        <v>0.113716956416429</v>
      </c>
      <c r="AE10" s="17"/>
      <c r="AF10" s="17">
        <v>0.12343172200139201</v>
      </c>
      <c r="AG10" s="17">
        <v>0.32022592368848901</v>
      </c>
      <c r="AH10" s="17">
        <v>6.7062445059056897E-2</v>
      </c>
      <c r="AI10" s="17">
        <v>6.8838449299476606E-2</v>
      </c>
      <c r="AJ10" s="17">
        <v>0.12506170986663301</v>
      </c>
      <c r="AK10" s="17"/>
      <c r="AL10" s="17">
        <v>0.14964323225416301</v>
      </c>
      <c r="AM10" s="17">
        <v>4.7000759380738402E-2</v>
      </c>
      <c r="AN10" s="17">
        <v>0.44718911184344101</v>
      </c>
      <c r="AO10" s="17">
        <v>0.124535737276201</v>
      </c>
      <c r="AP10" s="17">
        <v>0.138230432989108</v>
      </c>
      <c r="AQ10" s="17"/>
      <c r="AR10" s="17">
        <v>0.20301942969449599</v>
      </c>
      <c r="AS10" s="17">
        <v>0.13811412786597299</v>
      </c>
      <c r="AT10" s="17">
        <v>0.113995820699548</v>
      </c>
    </row>
    <row r="11" spans="2:46" x14ac:dyDescent="0.3">
      <c r="B11" s="18" t="s">
        <v>279</v>
      </c>
      <c r="C11" s="17">
        <v>0.213529268743853</v>
      </c>
      <c r="D11" s="17">
        <v>0.22008536188435299</v>
      </c>
      <c r="E11" s="17">
        <v>0.206857635774539</v>
      </c>
      <c r="F11" s="17"/>
      <c r="G11" s="17">
        <v>0.30618128595921001</v>
      </c>
      <c r="H11" s="17">
        <v>0.24342836028658099</v>
      </c>
      <c r="I11" s="17">
        <v>0.23702972288839499</v>
      </c>
      <c r="J11" s="17">
        <v>0.18134629561361701</v>
      </c>
      <c r="K11" s="17">
        <v>0.188464140019202</v>
      </c>
      <c r="L11" s="17">
        <v>0.15136100623105</v>
      </c>
      <c r="M11" s="17"/>
      <c r="N11" s="17">
        <v>0.26387771137188198</v>
      </c>
      <c r="O11" s="17">
        <v>0.22191883653615299</v>
      </c>
      <c r="P11" s="17">
        <v>0.175606563390723</v>
      </c>
      <c r="Q11" s="17">
        <v>0.186428902990152</v>
      </c>
      <c r="R11" s="17"/>
      <c r="S11" s="17">
        <v>0.24342119980712201</v>
      </c>
      <c r="T11" s="17">
        <v>0.21454532239674801</v>
      </c>
      <c r="U11" s="17">
        <v>0.152220345486859</v>
      </c>
      <c r="V11" s="17">
        <v>0.16631435581075299</v>
      </c>
      <c r="W11" s="17">
        <v>0.19172799022869499</v>
      </c>
      <c r="X11" s="17">
        <v>0.23535631057463099</v>
      </c>
      <c r="Y11" s="17">
        <v>0.215474240800091</v>
      </c>
      <c r="Z11" s="17">
        <v>0.208248550890729</v>
      </c>
      <c r="AA11" s="17">
        <v>0.208508611739048</v>
      </c>
      <c r="AB11" s="17">
        <v>0.247768080500439</v>
      </c>
      <c r="AC11" s="17">
        <v>0.238936910117269</v>
      </c>
      <c r="AD11" s="17">
        <v>0.235221849510274</v>
      </c>
      <c r="AE11" s="17"/>
      <c r="AF11" s="17">
        <v>0.33161372252598997</v>
      </c>
      <c r="AG11" s="17">
        <v>0.237114050702292</v>
      </c>
      <c r="AH11" s="17">
        <v>8.8652994447695296E-2</v>
      </c>
      <c r="AI11" s="17">
        <v>0.16992923044292799</v>
      </c>
      <c r="AJ11" s="17">
        <v>0.36637647775767201</v>
      </c>
      <c r="AK11" s="17"/>
      <c r="AL11" s="17">
        <v>0.35722597147019503</v>
      </c>
      <c r="AM11" s="17">
        <v>0.124012577400462</v>
      </c>
      <c r="AN11" s="17">
        <v>0.16038538682055201</v>
      </c>
      <c r="AO11" s="17">
        <v>0.206181142337067</v>
      </c>
      <c r="AP11" s="17">
        <v>0.448241812524584</v>
      </c>
      <c r="AQ11" s="17"/>
      <c r="AR11" s="17">
        <v>0.25766570285413498</v>
      </c>
      <c r="AS11" s="17">
        <v>0.166397507777264</v>
      </c>
      <c r="AT11" s="17">
        <v>0.18621719011200599</v>
      </c>
    </row>
    <row r="12" spans="2:46" x14ac:dyDescent="0.3">
      <c r="B12" s="18" t="s">
        <v>280</v>
      </c>
      <c r="C12" s="17">
        <v>0.47289269967079001</v>
      </c>
      <c r="D12" s="17">
        <v>0.44301340761165398</v>
      </c>
      <c r="E12" s="17">
        <v>0.50145551744005801</v>
      </c>
      <c r="F12" s="17"/>
      <c r="G12" s="17">
        <v>0.26662316560013899</v>
      </c>
      <c r="H12" s="17">
        <v>0.22712110913879699</v>
      </c>
      <c r="I12" s="17">
        <v>0.42911935535218998</v>
      </c>
      <c r="J12" s="17">
        <v>0.56103460100440805</v>
      </c>
      <c r="K12" s="17">
        <v>0.63466547038506405</v>
      </c>
      <c r="L12" s="17">
        <v>0.66539424824462301</v>
      </c>
      <c r="M12" s="17"/>
      <c r="N12" s="17">
        <v>0.316953449030833</v>
      </c>
      <c r="O12" s="17">
        <v>0.48147750956719498</v>
      </c>
      <c r="P12" s="17">
        <v>0.58814058014797999</v>
      </c>
      <c r="Q12" s="17">
        <v>0.53051164322486999</v>
      </c>
      <c r="R12" s="17"/>
      <c r="S12" s="17">
        <v>0.25923391757597702</v>
      </c>
      <c r="T12" s="17">
        <v>0.53040603060513702</v>
      </c>
      <c r="U12" s="17">
        <v>0.59508670090141902</v>
      </c>
      <c r="V12" s="17">
        <v>0.48072345966247199</v>
      </c>
      <c r="W12" s="17">
        <v>0.55027486728957398</v>
      </c>
      <c r="X12" s="17">
        <v>0.45677811564304499</v>
      </c>
      <c r="Y12" s="17">
        <v>0.52506130435992504</v>
      </c>
      <c r="Z12" s="17">
        <v>0.50505713467535596</v>
      </c>
      <c r="AA12" s="17">
        <v>0.46557375185195599</v>
      </c>
      <c r="AB12" s="17">
        <v>0.47149866721475903</v>
      </c>
      <c r="AC12" s="17">
        <v>0.472264980389345</v>
      </c>
      <c r="AD12" s="17">
        <v>0.59143168071210195</v>
      </c>
      <c r="AE12" s="17"/>
      <c r="AF12" s="17">
        <v>0.48732533340400302</v>
      </c>
      <c r="AG12" s="17">
        <v>0.206655899313237</v>
      </c>
      <c r="AH12" s="17">
        <v>0.80148587858875397</v>
      </c>
      <c r="AI12" s="17">
        <v>0.71688629326980602</v>
      </c>
      <c r="AJ12" s="17">
        <v>0.432021827848178</v>
      </c>
      <c r="AK12" s="17"/>
      <c r="AL12" s="17">
        <v>0.41492604419338602</v>
      </c>
      <c r="AM12" s="17">
        <v>0.787203827939848</v>
      </c>
      <c r="AN12" s="17">
        <v>3.6631205130829E-2</v>
      </c>
      <c r="AO12" s="17">
        <v>0.60948442255907898</v>
      </c>
      <c r="AP12" s="17">
        <v>0.37599491959852299</v>
      </c>
      <c r="AQ12" s="17"/>
      <c r="AR12" s="17">
        <v>0.36779680017116501</v>
      </c>
      <c r="AS12" s="17">
        <v>0.59165715790291895</v>
      </c>
      <c r="AT12" s="17">
        <v>0.63508378048703995</v>
      </c>
    </row>
    <row r="13" spans="2:46" x14ac:dyDescent="0.3">
      <c r="B13" s="18" t="s">
        <v>79</v>
      </c>
      <c r="C13" s="19">
        <v>6.1549039968579002E-2</v>
      </c>
      <c r="D13" s="19">
        <v>3.9198500291635199E-2</v>
      </c>
      <c r="E13" s="19">
        <v>8.3598293266829701E-2</v>
      </c>
      <c r="F13" s="19"/>
      <c r="G13" s="19">
        <v>0.10559700076021999</v>
      </c>
      <c r="H13" s="19">
        <v>5.0098244204005403E-2</v>
      </c>
      <c r="I13" s="19">
        <v>7.0476250399743506E-2</v>
      </c>
      <c r="J13" s="19">
        <v>7.6911068131482505E-2</v>
      </c>
      <c r="K13" s="19">
        <v>2.72261507362229E-2</v>
      </c>
      <c r="L13" s="19">
        <v>4.4829591493390102E-2</v>
      </c>
      <c r="M13" s="19"/>
      <c r="N13" s="19">
        <v>3.2882052282166098E-2</v>
      </c>
      <c r="O13" s="19">
        <v>6.4276461382873601E-2</v>
      </c>
      <c r="P13" s="19">
        <v>5.6120735628536901E-2</v>
      </c>
      <c r="Q13" s="19">
        <v>9.3342706068599096E-2</v>
      </c>
      <c r="R13" s="19"/>
      <c r="S13" s="19">
        <v>6.3226070949812405E-2</v>
      </c>
      <c r="T13" s="19">
        <v>7.9529415973808595E-2</v>
      </c>
      <c r="U13" s="19">
        <v>8.6507291582969506E-2</v>
      </c>
      <c r="V13" s="19">
        <v>6.24575379284599E-2</v>
      </c>
      <c r="W13" s="19">
        <v>5.1224620140993299E-2</v>
      </c>
      <c r="X13" s="19">
        <v>5.2956033606244103E-2</v>
      </c>
      <c r="Y13" s="19">
        <v>6.9717876163491899E-2</v>
      </c>
      <c r="Z13" s="19">
        <v>2.7588368939578299E-2</v>
      </c>
      <c r="AA13" s="19">
        <v>5.51080382199833E-2</v>
      </c>
      <c r="AB13" s="19">
        <v>5.3920615764457197E-2</v>
      </c>
      <c r="AC13" s="19">
        <v>4.15908077472412E-2</v>
      </c>
      <c r="AD13" s="19">
        <v>5.9629513361195402E-2</v>
      </c>
      <c r="AE13" s="19"/>
      <c r="AF13" s="19">
        <v>4.8241078588809098E-2</v>
      </c>
      <c r="AG13" s="19">
        <v>2.6645025288026699E-2</v>
      </c>
      <c r="AH13" s="19">
        <v>2.7123027079302201E-2</v>
      </c>
      <c r="AI13" s="19">
        <v>1.9523091664952499E-2</v>
      </c>
      <c r="AJ13" s="19">
        <v>3.1884562765847203E-2</v>
      </c>
      <c r="AK13" s="19"/>
      <c r="AL13" s="19">
        <v>4.4647554056775299E-2</v>
      </c>
      <c r="AM13" s="19">
        <v>2.3049532812734301E-2</v>
      </c>
      <c r="AN13" s="19">
        <v>1.92981954911777E-2</v>
      </c>
      <c r="AO13" s="19">
        <v>2.4393379187687001E-2</v>
      </c>
      <c r="AP13" s="19">
        <v>3.7532834887784201E-2</v>
      </c>
      <c r="AQ13" s="19"/>
      <c r="AR13" s="19">
        <v>7.02108338773971E-2</v>
      </c>
      <c r="AS13" s="19">
        <v>1.4931112762952101E-2</v>
      </c>
      <c r="AT13" s="19">
        <v>1.8122272315905099E-2</v>
      </c>
    </row>
    <row r="14" spans="2:46" x14ac:dyDescent="0.3">
      <c r="B14" s="16"/>
    </row>
    <row r="15" spans="2:46" x14ac:dyDescent="0.3">
      <c r="B15" t="s">
        <v>66</v>
      </c>
    </row>
    <row r="16" spans="2:46" x14ac:dyDescent="0.3">
      <c r="B16" t="s">
        <v>67</v>
      </c>
    </row>
    <row r="18" spans="2:2" x14ac:dyDescent="0.3">
      <c r="B18"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T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277</v>
      </c>
      <c r="C9" s="17">
        <v>4.54914409289294E-2</v>
      </c>
      <c r="D9" s="17">
        <v>4.9313907117471703E-2</v>
      </c>
      <c r="E9" s="17">
        <v>4.18862123174948E-2</v>
      </c>
      <c r="F9" s="17"/>
      <c r="G9" s="17">
        <v>3.2486110693376501E-2</v>
      </c>
      <c r="H9" s="17">
        <v>6.7998122442887499E-2</v>
      </c>
      <c r="I9" s="17">
        <v>4.8460510462420101E-2</v>
      </c>
      <c r="J9" s="17">
        <v>5.3098000036153101E-2</v>
      </c>
      <c r="K9" s="17">
        <v>2.2526672647797098E-2</v>
      </c>
      <c r="L9" s="17">
        <v>4.2687851608929898E-2</v>
      </c>
      <c r="M9" s="17"/>
      <c r="N9" s="17">
        <v>6.4307055367859106E-2</v>
      </c>
      <c r="O9" s="17">
        <v>4.4440323357847901E-2</v>
      </c>
      <c r="P9" s="17">
        <v>2.4832274587197101E-2</v>
      </c>
      <c r="Q9" s="17">
        <v>4.4997468509307699E-2</v>
      </c>
      <c r="R9" s="17"/>
      <c r="S9" s="17">
        <v>6.3515577539530396E-2</v>
      </c>
      <c r="T9" s="17">
        <v>4.79678307164094E-2</v>
      </c>
      <c r="U9" s="17">
        <v>2.3426294365126301E-2</v>
      </c>
      <c r="V9" s="17">
        <v>5.4476627047252701E-2</v>
      </c>
      <c r="W9" s="17">
        <v>5.3484925595586E-2</v>
      </c>
      <c r="X9" s="17">
        <v>5.0868844305702703E-2</v>
      </c>
      <c r="Y9" s="17">
        <v>6.6235230356005606E-2</v>
      </c>
      <c r="Z9" s="17">
        <v>3.25553645439806E-2</v>
      </c>
      <c r="AA9" s="17">
        <v>4.6469762541618997E-2</v>
      </c>
      <c r="AB9" s="17">
        <v>2.4537778470566401E-2</v>
      </c>
      <c r="AC9" s="17">
        <v>1.0730144020295901E-2</v>
      </c>
      <c r="AD9" s="17">
        <v>2.6820723553116099E-2</v>
      </c>
      <c r="AE9" s="17"/>
      <c r="AF9" s="17">
        <v>2.8609133290369199E-2</v>
      </c>
      <c r="AG9" s="17">
        <v>3.7006150081361398E-2</v>
      </c>
      <c r="AH9" s="17">
        <v>2.3331001903669501E-2</v>
      </c>
      <c r="AI9" s="17">
        <v>2.0800711656393699E-2</v>
      </c>
      <c r="AJ9" s="17">
        <v>0.20797715246842499</v>
      </c>
      <c r="AK9" s="17"/>
      <c r="AL9" s="17">
        <v>0.23921316692337899</v>
      </c>
      <c r="AM9" s="17">
        <v>2.0296180732918102E-2</v>
      </c>
      <c r="AN9" s="17">
        <v>4.1538637653530802E-2</v>
      </c>
      <c r="AO9" s="17">
        <v>2.7021136608741701E-2</v>
      </c>
      <c r="AP9" s="17">
        <v>3.4943493671874701E-2</v>
      </c>
      <c r="AQ9" s="17"/>
      <c r="AR9" s="17">
        <v>4.7056075274938901E-2</v>
      </c>
      <c r="AS9" s="17">
        <v>5.7128001113520697E-2</v>
      </c>
      <c r="AT9" s="17">
        <v>3.0725659291437699E-2</v>
      </c>
    </row>
    <row r="10" spans="2:46" x14ac:dyDescent="0.3">
      <c r="B10" s="18" t="s">
        <v>278</v>
      </c>
      <c r="C10" s="17">
        <v>0.198171274788982</v>
      </c>
      <c r="D10" s="17">
        <v>0.19933028244474801</v>
      </c>
      <c r="E10" s="17">
        <v>0.19673457664862201</v>
      </c>
      <c r="F10" s="17"/>
      <c r="G10" s="17">
        <v>0.20783286773621201</v>
      </c>
      <c r="H10" s="17">
        <v>0.231334859089943</v>
      </c>
      <c r="I10" s="17">
        <v>0.16307320956799301</v>
      </c>
      <c r="J10" s="17">
        <v>0.197872141545896</v>
      </c>
      <c r="K10" s="17">
        <v>0.19267069212041299</v>
      </c>
      <c r="L10" s="17">
        <v>0.19732744233883101</v>
      </c>
      <c r="M10" s="17"/>
      <c r="N10" s="17">
        <v>0.22078827944336299</v>
      </c>
      <c r="O10" s="17">
        <v>0.196081008556826</v>
      </c>
      <c r="P10" s="17">
        <v>0.18134851921388101</v>
      </c>
      <c r="Q10" s="17">
        <v>0.19075265178595599</v>
      </c>
      <c r="R10" s="17"/>
      <c r="S10" s="17">
        <v>0.186469969374322</v>
      </c>
      <c r="T10" s="17">
        <v>0.25664918177919599</v>
      </c>
      <c r="U10" s="17">
        <v>0.17842458295986699</v>
      </c>
      <c r="V10" s="17">
        <v>0.16499537406539599</v>
      </c>
      <c r="W10" s="17">
        <v>0.16135279816395401</v>
      </c>
      <c r="X10" s="17">
        <v>0.22935515785260299</v>
      </c>
      <c r="Y10" s="17">
        <v>0.159369157041094</v>
      </c>
      <c r="Z10" s="17">
        <v>0.20428732276663999</v>
      </c>
      <c r="AA10" s="17">
        <v>0.203374287768012</v>
      </c>
      <c r="AB10" s="17">
        <v>0.209349377713794</v>
      </c>
      <c r="AC10" s="17">
        <v>0.20671986798177</v>
      </c>
      <c r="AD10" s="17">
        <v>0.17300904839190401</v>
      </c>
      <c r="AE10" s="17"/>
      <c r="AF10" s="17">
        <v>0.19474624699248699</v>
      </c>
      <c r="AG10" s="17">
        <v>0.25777569535473099</v>
      </c>
      <c r="AH10" s="17">
        <v>9.2933282503232101E-2</v>
      </c>
      <c r="AI10" s="17">
        <v>0.12890212892803099</v>
      </c>
      <c r="AJ10" s="17">
        <v>0.46777466578390298</v>
      </c>
      <c r="AK10" s="17"/>
      <c r="AL10" s="17">
        <v>0.53688851689851402</v>
      </c>
      <c r="AM10" s="17">
        <v>9.2959379172650597E-2</v>
      </c>
      <c r="AN10" s="17">
        <v>0.24724652468250199</v>
      </c>
      <c r="AO10" s="17">
        <v>0.151586585168941</v>
      </c>
      <c r="AP10" s="17">
        <v>0.25351098300003899</v>
      </c>
      <c r="AQ10" s="17"/>
      <c r="AR10" s="17">
        <v>0.215862757608799</v>
      </c>
      <c r="AS10" s="17">
        <v>0.21116624453204699</v>
      </c>
      <c r="AT10" s="17">
        <v>0.17211737973431701</v>
      </c>
    </row>
    <row r="11" spans="2:46" x14ac:dyDescent="0.3">
      <c r="B11" s="18" t="s">
        <v>279</v>
      </c>
      <c r="C11" s="17">
        <v>0.34050242364359601</v>
      </c>
      <c r="D11" s="17">
        <v>0.36508388425877297</v>
      </c>
      <c r="E11" s="17">
        <v>0.31638571742888399</v>
      </c>
      <c r="F11" s="17"/>
      <c r="G11" s="17">
        <v>0.38381653448521502</v>
      </c>
      <c r="H11" s="17">
        <v>0.38178934393045799</v>
      </c>
      <c r="I11" s="17">
        <v>0.36048665815284803</v>
      </c>
      <c r="J11" s="17">
        <v>0.288136327655235</v>
      </c>
      <c r="K11" s="17">
        <v>0.30277416988899403</v>
      </c>
      <c r="L11" s="17">
        <v>0.32972072926506202</v>
      </c>
      <c r="M11" s="17"/>
      <c r="N11" s="17">
        <v>0.42554220049659602</v>
      </c>
      <c r="O11" s="17">
        <v>0.35251651107602799</v>
      </c>
      <c r="P11" s="17">
        <v>0.28619670217267601</v>
      </c>
      <c r="Q11" s="17">
        <v>0.28417353344537899</v>
      </c>
      <c r="R11" s="17"/>
      <c r="S11" s="17">
        <v>0.405118024400618</v>
      </c>
      <c r="T11" s="17">
        <v>0.30575947499866402</v>
      </c>
      <c r="U11" s="17">
        <v>0.34180383469838799</v>
      </c>
      <c r="V11" s="17">
        <v>0.35980358319204098</v>
      </c>
      <c r="W11" s="17">
        <v>0.29577678004133001</v>
      </c>
      <c r="X11" s="17">
        <v>0.31685391806975599</v>
      </c>
      <c r="Y11" s="17">
        <v>0.31100533630935301</v>
      </c>
      <c r="Z11" s="17">
        <v>0.376353361757925</v>
      </c>
      <c r="AA11" s="17">
        <v>0.31735565505762803</v>
      </c>
      <c r="AB11" s="17">
        <v>0.38592416164958598</v>
      </c>
      <c r="AC11" s="17">
        <v>0.31174139506163201</v>
      </c>
      <c r="AD11" s="17">
        <v>0.33069168705618601</v>
      </c>
      <c r="AE11" s="17"/>
      <c r="AF11" s="17">
        <v>0.35114189079620201</v>
      </c>
      <c r="AG11" s="17">
        <v>0.43420419271281602</v>
      </c>
      <c r="AH11" s="17">
        <v>0.222500787905829</v>
      </c>
      <c r="AI11" s="17">
        <v>0.396596000591803</v>
      </c>
      <c r="AJ11" s="17">
        <v>0.22347941296177101</v>
      </c>
      <c r="AK11" s="17"/>
      <c r="AL11" s="17">
        <v>0.17727665931705899</v>
      </c>
      <c r="AM11" s="17">
        <v>0.26722115749500402</v>
      </c>
      <c r="AN11" s="17">
        <v>0.45682448947031201</v>
      </c>
      <c r="AO11" s="17">
        <v>0.45768482099684699</v>
      </c>
      <c r="AP11" s="17">
        <v>0.37353494391375502</v>
      </c>
      <c r="AQ11" s="17"/>
      <c r="AR11" s="17">
        <v>0.341373131609369</v>
      </c>
      <c r="AS11" s="17">
        <v>0.309784501568172</v>
      </c>
      <c r="AT11" s="17">
        <v>0.42716257382981299</v>
      </c>
    </row>
    <row r="12" spans="2:46" x14ac:dyDescent="0.3">
      <c r="B12" s="18" t="s">
        <v>280</v>
      </c>
      <c r="C12" s="17">
        <v>0.31055015946707198</v>
      </c>
      <c r="D12" s="17">
        <v>0.315915387573176</v>
      </c>
      <c r="E12" s="17">
        <v>0.305224545774121</v>
      </c>
      <c r="F12" s="17"/>
      <c r="G12" s="17">
        <v>0.22662766765891501</v>
      </c>
      <c r="H12" s="17">
        <v>0.228960445699779</v>
      </c>
      <c r="I12" s="17">
        <v>0.29356033277140298</v>
      </c>
      <c r="J12" s="17">
        <v>0.34624761960892497</v>
      </c>
      <c r="K12" s="17">
        <v>0.41334508865909397</v>
      </c>
      <c r="L12" s="17">
        <v>0.34851539888231697</v>
      </c>
      <c r="M12" s="17"/>
      <c r="N12" s="17">
        <v>0.23000193924433401</v>
      </c>
      <c r="O12" s="17">
        <v>0.29318418813654601</v>
      </c>
      <c r="P12" s="17">
        <v>0.38675371817332799</v>
      </c>
      <c r="Q12" s="17">
        <v>0.346546399158559</v>
      </c>
      <c r="R12" s="17"/>
      <c r="S12" s="17">
        <v>0.23882890486966901</v>
      </c>
      <c r="T12" s="17">
        <v>0.26211200108067501</v>
      </c>
      <c r="U12" s="17">
        <v>0.34599576500961599</v>
      </c>
      <c r="V12" s="17">
        <v>0.31137753125210699</v>
      </c>
      <c r="W12" s="17">
        <v>0.39431035707819301</v>
      </c>
      <c r="X12" s="17">
        <v>0.30648284841378598</v>
      </c>
      <c r="Y12" s="17">
        <v>0.344276070236957</v>
      </c>
      <c r="Z12" s="17">
        <v>0.35921558199187598</v>
      </c>
      <c r="AA12" s="17">
        <v>0.312245164347213</v>
      </c>
      <c r="AB12" s="17">
        <v>0.306713789932894</v>
      </c>
      <c r="AC12" s="17">
        <v>0.34522482613808803</v>
      </c>
      <c r="AD12" s="17">
        <v>0.36769531038101599</v>
      </c>
      <c r="AE12" s="17"/>
      <c r="AF12" s="17">
        <v>0.30562396999029601</v>
      </c>
      <c r="AG12" s="17">
        <v>0.199221594796966</v>
      </c>
      <c r="AH12" s="17">
        <v>0.60793978580154795</v>
      </c>
      <c r="AI12" s="17">
        <v>0.38208255452857998</v>
      </c>
      <c r="AJ12" s="17">
        <v>4.9826097806880097E-2</v>
      </c>
      <c r="AK12" s="17"/>
      <c r="AL12" s="17">
        <v>1.0831272999940101E-2</v>
      </c>
      <c r="AM12" s="17">
        <v>0.541831176844911</v>
      </c>
      <c r="AN12" s="17">
        <v>0.19012888021209601</v>
      </c>
      <c r="AO12" s="17">
        <v>0.29530095079416901</v>
      </c>
      <c r="AP12" s="17">
        <v>0.25724098609021301</v>
      </c>
      <c r="AQ12" s="17"/>
      <c r="AR12" s="17">
        <v>0.280995768340143</v>
      </c>
      <c r="AS12" s="17">
        <v>0.36742946057361497</v>
      </c>
      <c r="AT12" s="17">
        <v>0.299265174823234</v>
      </c>
    </row>
    <row r="13" spans="2:46" x14ac:dyDescent="0.3">
      <c r="B13" s="18" t="s">
        <v>79</v>
      </c>
      <c r="C13" s="19">
        <v>0.105284701171421</v>
      </c>
      <c r="D13" s="19">
        <v>7.0356538605832103E-2</v>
      </c>
      <c r="E13" s="19">
        <v>0.13976894783087801</v>
      </c>
      <c r="F13" s="19"/>
      <c r="G13" s="19">
        <v>0.149236819426282</v>
      </c>
      <c r="H13" s="19">
        <v>8.9917228836933594E-2</v>
      </c>
      <c r="I13" s="19">
        <v>0.13441928904533601</v>
      </c>
      <c r="J13" s="19">
        <v>0.11464591115379</v>
      </c>
      <c r="K13" s="19">
        <v>6.8683376683701503E-2</v>
      </c>
      <c r="L13" s="19">
        <v>8.1748577904859704E-2</v>
      </c>
      <c r="M13" s="19"/>
      <c r="N13" s="19">
        <v>5.9360525447847999E-2</v>
      </c>
      <c r="O13" s="19">
        <v>0.113777968872753</v>
      </c>
      <c r="P13" s="19">
        <v>0.12086878585291801</v>
      </c>
      <c r="Q13" s="19">
        <v>0.13352994710079899</v>
      </c>
      <c r="R13" s="19"/>
      <c r="S13" s="19">
        <v>0.106067523815861</v>
      </c>
      <c r="T13" s="19">
        <v>0.12751151142505501</v>
      </c>
      <c r="U13" s="19">
        <v>0.110349522967002</v>
      </c>
      <c r="V13" s="19">
        <v>0.10934688444320299</v>
      </c>
      <c r="W13" s="19">
        <v>9.5075139120938207E-2</v>
      </c>
      <c r="X13" s="19">
        <v>9.6439231358153105E-2</v>
      </c>
      <c r="Y13" s="19">
        <v>0.11911420605659</v>
      </c>
      <c r="Z13" s="19">
        <v>2.7588368939578299E-2</v>
      </c>
      <c r="AA13" s="19">
        <v>0.120555130285528</v>
      </c>
      <c r="AB13" s="19">
        <v>7.3474892233159103E-2</v>
      </c>
      <c r="AC13" s="19">
        <v>0.12558376679821401</v>
      </c>
      <c r="AD13" s="19">
        <v>0.101783230617778</v>
      </c>
      <c r="AE13" s="19"/>
      <c r="AF13" s="19">
        <v>0.11987875893064601</v>
      </c>
      <c r="AG13" s="19">
        <v>7.17923670541257E-2</v>
      </c>
      <c r="AH13" s="19">
        <v>5.3295141885721403E-2</v>
      </c>
      <c r="AI13" s="19">
        <v>7.1618604295192095E-2</v>
      </c>
      <c r="AJ13" s="19">
        <v>5.0942670979019798E-2</v>
      </c>
      <c r="AK13" s="19"/>
      <c r="AL13" s="19">
        <v>3.5790383861106903E-2</v>
      </c>
      <c r="AM13" s="19">
        <v>7.7692105754517002E-2</v>
      </c>
      <c r="AN13" s="19">
        <v>6.4261467981560405E-2</v>
      </c>
      <c r="AO13" s="19">
        <v>6.8406506431301403E-2</v>
      </c>
      <c r="AP13" s="19">
        <v>8.0769593324118594E-2</v>
      </c>
      <c r="AQ13" s="19"/>
      <c r="AR13" s="19">
        <v>0.11471226716675</v>
      </c>
      <c r="AS13" s="19">
        <v>5.4491792212646203E-2</v>
      </c>
      <c r="AT13" s="19">
        <v>7.0729212321197305E-2</v>
      </c>
    </row>
    <row r="14" spans="2:46" x14ac:dyDescent="0.3">
      <c r="B14" s="16"/>
    </row>
    <row r="15" spans="2:46" x14ac:dyDescent="0.3">
      <c r="B15" t="s">
        <v>66</v>
      </c>
    </row>
    <row r="16" spans="2:46" x14ac:dyDescent="0.3">
      <c r="B16" t="s">
        <v>67</v>
      </c>
    </row>
    <row r="18" spans="2:2" x14ac:dyDescent="0.3">
      <c r="B18"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T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277</v>
      </c>
      <c r="C9" s="17">
        <v>0.106638339477131</v>
      </c>
      <c r="D9" s="17">
        <v>0.122817396248914</v>
      </c>
      <c r="E9" s="17">
        <v>9.0050512592010398E-2</v>
      </c>
      <c r="F9" s="17"/>
      <c r="G9" s="17">
        <v>0.10271168336537</v>
      </c>
      <c r="H9" s="17">
        <v>0.106220451957938</v>
      </c>
      <c r="I9" s="17">
        <v>0.110653097990145</v>
      </c>
      <c r="J9" s="17">
        <v>0.120541410222451</v>
      </c>
      <c r="K9" s="17">
        <v>0.103961529835035</v>
      </c>
      <c r="L9" s="17">
        <v>9.6818450685248802E-2</v>
      </c>
      <c r="M9" s="17"/>
      <c r="N9" s="17">
        <v>8.7916844489791202E-2</v>
      </c>
      <c r="O9" s="17">
        <v>5.74724628787847E-2</v>
      </c>
      <c r="P9" s="17">
        <v>0.18016331857915299</v>
      </c>
      <c r="Q9" s="17">
        <v>0.114524922641993</v>
      </c>
      <c r="R9" s="17"/>
      <c r="S9" s="17">
        <v>8.8330219753031097E-2</v>
      </c>
      <c r="T9" s="17">
        <v>0.111336027967861</v>
      </c>
      <c r="U9" s="17">
        <v>0.14075969080599399</v>
      </c>
      <c r="V9" s="17">
        <v>0.13050177593967599</v>
      </c>
      <c r="W9" s="17">
        <v>0.135019736325732</v>
      </c>
      <c r="X9" s="17">
        <v>0.12367019345802301</v>
      </c>
      <c r="Y9" s="17">
        <v>9.6642660936297795E-2</v>
      </c>
      <c r="Z9" s="17">
        <v>3.5947856573028701E-2</v>
      </c>
      <c r="AA9" s="17">
        <v>0.13081299068621899</v>
      </c>
      <c r="AB9" s="17">
        <v>8.0797030406796505E-2</v>
      </c>
      <c r="AC9" s="17">
        <v>7.5346220017032395E-2</v>
      </c>
      <c r="AD9" s="17">
        <v>5.32811235677818E-2</v>
      </c>
      <c r="AE9" s="17"/>
      <c r="AF9" s="17">
        <v>3.8557265283828503E-2</v>
      </c>
      <c r="AG9" s="17">
        <v>5.10315755669601E-2</v>
      </c>
      <c r="AH9" s="17">
        <v>0.43817205849699198</v>
      </c>
      <c r="AI9" s="17">
        <v>0.115332523292595</v>
      </c>
      <c r="AJ9" s="17">
        <v>3.8436524982186103E-2</v>
      </c>
      <c r="AK9" s="17"/>
      <c r="AL9" s="17">
        <v>2.6373954351772401E-2</v>
      </c>
      <c r="AM9" s="17">
        <v>0.36112242727687099</v>
      </c>
      <c r="AN9" s="17">
        <v>4.15123568379007E-2</v>
      </c>
      <c r="AO9" s="17">
        <v>3.5938852655557803E-2</v>
      </c>
      <c r="AP9" s="17">
        <v>6.8777663167754197E-3</v>
      </c>
      <c r="AQ9" s="17"/>
      <c r="AR9" s="17">
        <v>5.90659562331717E-2</v>
      </c>
      <c r="AS9" s="17">
        <v>0.21213522774612001</v>
      </c>
      <c r="AT9" s="17">
        <v>7.5901204401443004E-2</v>
      </c>
    </row>
    <row r="10" spans="2:46" x14ac:dyDescent="0.3">
      <c r="B10" s="18" t="s">
        <v>278</v>
      </c>
      <c r="C10" s="17">
        <v>0.184833288945389</v>
      </c>
      <c r="D10" s="17">
        <v>0.21914603050311701</v>
      </c>
      <c r="E10" s="17">
        <v>0.15180937472796799</v>
      </c>
      <c r="F10" s="17"/>
      <c r="G10" s="17">
        <v>0.17086791124470399</v>
      </c>
      <c r="H10" s="17">
        <v>0.25342944763271502</v>
      </c>
      <c r="I10" s="17">
        <v>0.167004164285631</v>
      </c>
      <c r="J10" s="17">
        <v>0.164308445074138</v>
      </c>
      <c r="K10" s="17">
        <v>0.212950548741247</v>
      </c>
      <c r="L10" s="17">
        <v>0.15067975647148699</v>
      </c>
      <c r="M10" s="17"/>
      <c r="N10" s="17">
        <v>0.20116754671575901</v>
      </c>
      <c r="O10" s="17">
        <v>0.17170285587015099</v>
      </c>
      <c r="P10" s="17">
        <v>0.19672674931694301</v>
      </c>
      <c r="Q10" s="17">
        <v>0.16879153256169299</v>
      </c>
      <c r="R10" s="17"/>
      <c r="S10" s="17">
        <v>0.228233920033802</v>
      </c>
      <c r="T10" s="17">
        <v>0.173057112791174</v>
      </c>
      <c r="U10" s="17">
        <v>0.124059467803168</v>
      </c>
      <c r="V10" s="17">
        <v>0.18546970231502499</v>
      </c>
      <c r="W10" s="17">
        <v>0.21650501378074</v>
      </c>
      <c r="X10" s="17">
        <v>0.196950995668771</v>
      </c>
      <c r="Y10" s="17">
        <v>0.16976188957317001</v>
      </c>
      <c r="Z10" s="17">
        <v>0.25361252242989901</v>
      </c>
      <c r="AA10" s="17">
        <v>0.13633037074072701</v>
      </c>
      <c r="AB10" s="17">
        <v>0.18625510267314199</v>
      </c>
      <c r="AC10" s="17">
        <v>0.19356899459374599</v>
      </c>
      <c r="AD10" s="17">
        <v>0.19065244541778101</v>
      </c>
      <c r="AE10" s="17"/>
      <c r="AF10" s="17">
        <v>7.4743272099015101E-2</v>
      </c>
      <c r="AG10" s="17">
        <v>0.162866593093725</v>
      </c>
      <c r="AH10" s="17">
        <v>0.371197074464449</v>
      </c>
      <c r="AI10" s="17">
        <v>0.25412812834773202</v>
      </c>
      <c r="AJ10" s="17">
        <v>7.3498952880560395E-2</v>
      </c>
      <c r="AK10" s="17"/>
      <c r="AL10" s="17">
        <v>8.6861888733010401E-2</v>
      </c>
      <c r="AM10" s="17">
        <v>0.41844971202366299</v>
      </c>
      <c r="AN10" s="17">
        <v>0.136139681596635</v>
      </c>
      <c r="AO10" s="17">
        <v>0.18132137454497699</v>
      </c>
      <c r="AP10" s="17">
        <v>7.9427505813647201E-2</v>
      </c>
      <c r="AQ10" s="17"/>
      <c r="AR10" s="17">
        <v>0.116873252336107</v>
      </c>
      <c r="AS10" s="17">
        <v>0.267974347625413</v>
      </c>
      <c r="AT10" s="17">
        <v>0.23504217554349399</v>
      </c>
    </row>
    <row r="11" spans="2:46" x14ac:dyDescent="0.3">
      <c r="B11" s="18" t="s">
        <v>279</v>
      </c>
      <c r="C11" s="17">
        <v>0.191529480133623</v>
      </c>
      <c r="D11" s="17">
        <v>0.21491564186991099</v>
      </c>
      <c r="E11" s="17">
        <v>0.16921565280528</v>
      </c>
      <c r="F11" s="17"/>
      <c r="G11" s="17">
        <v>0.159232160194509</v>
      </c>
      <c r="H11" s="17">
        <v>0.26540764962649899</v>
      </c>
      <c r="I11" s="17">
        <v>0.205256918243725</v>
      </c>
      <c r="J11" s="17">
        <v>0.109851334560901</v>
      </c>
      <c r="K11" s="17">
        <v>0.210608906188891</v>
      </c>
      <c r="L11" s="17">
        <v>0.19534828025232401</v>
      </c>
      <c r="M11" s="17"/>
      <c r="N11" s="17">
        <v>0.21504851241474099</v>
      </c>
      <c r="O11" s="17">
        <v>0.198446050494683</v>
      </c>
      <c r="P11" s="17">
        <v>0.19522573066530199</v>
      </c>
      <c r="Q11" s="17">
        <v>0.15804701155619999</v>
      </c>
      <c r="R11" s="17"/>
      <c r="S11" s="17">
        <v>0.24658293867082501</v>
      </c>
      <c r="T11" s="17">
        <v>0.14907043846878801</v>
      </c>
      <c r="U11" s="17">
        <v>0.152877697471791</v>
      </c>
      <c r="V11" s="17">
        <v>0.20297933748480501</v>
      </c>
      <c r="W11" s="17">
        <v>0.150916244624131</v>
      </c>
      <c r="X11" s="17">
        <v>0.228412618775446</v>
      </c>
      <c r="Y11" s="17">
        <v>0.19584027644313401</v>
      </c>
      <c r="Z11" s="17">
        <v>0.30853485957250698</v>
      </c>
      <c r="AA11" s="17">
        <v>0.204697375755444</v>
      </c>
      <c r="AB11" s="17">
        <v>0.14054916676059301</v>
      </c>
      <c r="AC11" s="17">
        <v>0.165039334779434</v>
      </c>
      <c r="AD11" s="17">
        <v>0.15313534285640701</v>
      </c>
      <c r="AE11" s="17"/>
      <c r="AF11" s="17">
        <v>0.107783527712955</v>
      </c>
      <c r="AG11" s="17">
        <v>0.21525981650807899</v>
      </c>
      <c r="AH11" s="17">
        <v>0.13163554661226601</v>
      </c>
      <c r="AI11" s="17">
        <v>0.29173895067149902</v>
      </c>
      <c r="AJ11" s="17">
        <v>0.212427814481392</v>
      </c>
      <c r="AK11" s="17"/>
      <c r="AL11" s="17">
        <v>0.18174712751387101</v>
      </c>
      <c r="AM11" s="17">
        <v>0.17208027581045901</v>
      </c>
      <c r="AN11" s="17">
        <v>0.240600109550901</v>
      </c>
      <c r="AO11" s="17">
        <v>0.30823934991144197</v>
      </c>
      <c r="AP11" s="17">
        <v>9.8717460842066104E-2</v>
      </c>
      <c r="AQ11" s="17"/>
      <c r="AR11" s="17">
        <v>0.14990597307121101</v>
      </c>
      <c r="AS11" s="17">
        <v>0.221219527762781</v>
      </c>
      <c r="AT11" s="17">
        <v>0.29076475663918699</v>
      </c>
    </row>
    <row r="12" spans="2:46" x14ac:dyDescent="0.3">
      <c r="B12" s="18" t="s">
        <v>280</v>
      </c>
      <c r="C12" s="17">
        <v>0.44306978520989998</v>
      </c>
      <c r="D12" s="17">
        <v>0.39860104170148403</v>
      </c>
      <c r="E12" s="17">
        <v>0.48600345406184797</v>
      </c>
      <c r="F12" s="17"/>
      <c r="G12" s="17">
        <v>0.45863769100860602</v>
      </c>
      <c r="H12" s="17">
        <v>0.31186046884872198</v>
      </c>
      <c r="I12" s="17">
        <v>0.43286659364514601</v>
      </c>
      <c r="J12" s="17">
        <v>0.52020441608087498</v>
      </c>
      <c r="K12" s="17">
        <v>0.42146021098146103</v>
      </c>
      <c r="L12" s="17">
        <v>0.499527975968521</v>
      </c>
      <c r="M12" s="17"/>
      <c r="N12" s="17">
        <v>0.44340038929509501</v>
      </c>
      <c r="O12" s="17">
        <v>0.51158816526600204</v>
      </c>
      <c r="P12" s="17">
        <v>0.34615073727479101</v>
      </c>
      <c r="Q12" s="17">
        <v>0.45568823835182698</v>
      </c>
      <c r="R12" s="17"/>
      <c r="S12" s="17">
        <v>0.34494849223600099</v>
      </c>
      <c r="T12" s="17">
        <v>0.48305560576923001</v>
      </c>
      <c r="U12" s="17">
        <v>0.49532129446242501</v>
      </c>
      <c r="V12" s="17">
        <v>0.41904647967619602</v>
      </c>
      <c r="W12" s="17">
        <v>0.43119103522124902</v>
      </c>
      <c r="X12" s="17">
        <v>0.38162692869275899</v>
      </c>
      <c r="Y12" s="17">
        <v>0.46387649617236998</v>
      </c>
      <c r="Z12" s="17">
        <v>0.37431639248498599</v>
      </c>
      <c r="AA12" s="17">
        <v>0.44437837326604501</v>
      </c>
      <c r="AB12" s="17">
        <v>0.53606947122553406</v>
      </c>
      <c r="AC12" s="17">
        <v>0.488259570132274</v>
      </c>
      <c r="AD12" s="17">
        <v>0.55021749746022197</v>
      </c>
      <c r="AE12" s="17"/>
      <c r="AF12" s="17">
        <v>0.71880699645606505</v>
      </c>
      <c r="AG12" s="17">
        <v>0.51698185749071301</v>
      </c>
      <c r="AH12" s="17">
        <v>4.3023208098721601E-2</v>
      </c>
      <c r="AI12" s="17">
        <v>0.31191836514202997</v>
      </c>
      <c r="AJ12" s="17">
        <v>0.618476991705049</v>
      </c>
      <c r="AK12" s="17"/>
      <c r="AL12" s="17">
        <v>0.64754222430800401</v>
      </c>
      <c r="AM12" s="17">
        <v>2.7378889190197601E-2</v>
      </c>
      <c r="AN12" s="17">
        <v>0.53769832042704002</v>
      </c>
      <c r="AO12" s="17">
        <v>0.43642274928778002</v>
      </c>
      <c r="AP12" s="17">
        <v>0.786528302055998</v>
      </c>
      <c r="AQ12" s="17"/>
      <c r="AR12" s="17">
        <v>0.58893919080109003</v>
      </c>
      <c r="AS12" s="17">
        <v>0.27221952676206501</v>
      </c>
      <c r="AT12" s="17">
        <v>0.36391591426401598</v>
      </c>
    </row>
    <row r="13" spans="2:46" x14ac:dyDescent="0.3">
      <c r="B13" s="18" t="s">
        <v>79</v>
      </c>
      <c r="C13" s="19">
        <v>7.3929106233957001E-2</v>
      </c>
      <c r="D13" s="19">
        <v>4.4519889676575303E-2</v>
      </c>
      <c r="E13" s="19">
        <v>0.102921005812893</v>
      </c>
      <c r="F13" s="19"/>
      <c r="G13" s="19">
        <v>0.108550554186811</v>
      </c>
      <c r="H13" s="19">
        <v>6.30819819341253E-2</v>
      </c>
      <c r="I13" s="19">
        <v>8.4219225835354003E-2</v>
      </c>
      <c r="J13" s="19">
        <v>8.5094394061634895E-2</v>
      </c>
      <c r="K13" s="19">
        <v>5.1018804253366502E-2</v>
      </c>
      <c r="L13" s="19">
        <v>5.7625536622418698E-2</v>
      </c>
      <c r="M13" s="19"/>
      <c r="N13" s="19">
        <v>5.2466707084614699E-2</v>
      </c>
      <c r="O13" s="19">
        <v>6.0790465490379898E-2</v>
      </c>
      <c r="P13" s="19">
        <v>8.1733464163811304E-2</v>
      </c>
      <c r="Q13" s="19">
        <v>0.10294829488828799</v>
      </c>
      <c r="R13" s="19"/>
      <c r="S13" s="19">
        <v>9.1904429306340796E-2</v>
      </c>
      <c r="T13" s="19">
        <v>8.3480815002947906E-2</v>
      </c>
      <c r="U13" s="19">
        <v>8.6981849456621907E-2</v>
      </c>
      <c r="V13" s="19">
        <v>6.2002704584298803E-2</v>
      </c>
      <c r="W13" s="19">
        <v>6.6367970048147804E-2</v>
      </c>
      <c r="X13" s="19">
        <v>6.93392634050016E-2</v>
      </c>
      <c r="Y13" s="19">
        <v>7.3878676875028707E-2</v>
      </c>
      <c r="Z13" s="19">
        <v>2.7588368939578299E-2</v>
      </c>
      <c r="AA13" s="19">
        <v>8.3780889551565596E-2</v>
      </c>
      <c r="AB13" s="19">
        <v>5.6329228933935001E-2</v>
      </c>
      <c r="AC13" s="19">
        <v>7.77858804775131E-2</v>
      </c>
      <c r="AD13" s="19">
        <v>5.2713590697808101E-2</v>
      </c>
      <c r="AE13" s="19"/>
      <c r="AF13" s="19">
        <v>6.01089384481363E-2</v>
      </c>
      <c r="AG13" s="19">
        <v>5.3860157340522803E-2</v>
      </c>
      <c r="AH13" s="19">
        <v>1.59721123275719E-2</v>
      </c>
      <c r="AI13" s="19">
        <v>2.6882032546144199E-2</v>
      </c>
      <c r="AJ13" s="19">
        <v>5.7159715950812297E-2</v>
      </c>
      <c r="AK13" s="19"/>
      <c r="AL13" s="19">
        <v>5.7474805093341699E-2</v>
      </c>
      <c r="AM13" s="19">
        <v>2.0968695698809402E-2</v>
      </c>
      <c r="AN13" s="19">
        <v>4.4049531587523498E-2</v>
      </c>
      <c r="AO13" s="19">
        <v>3.8077673600241897E-2</v>
      </c>
      <c r="AP13" s="19">
        <v>2.8448964971513301E-2</v>
      </c>
      <c r="AQ13" s="19"/>
      <c r="AR13" s="19">
        <v>8.5215627558420201E-2</v>
      </c>
      <c r="AS13" s="19">
        <v>2.645137010362E-2</v>
      </c>
      <c r="AT13" s="19">
        <v>3.4375949151859202E-2</v>
      </c>
    </row>
    <row r="14" spans="2:46" x14ac:dyDescent="0.3">
      <c r="B14" s="16"/>
    </row>
    <row r="15" spans="2:46" x14ac:dyDescent="0.3">
      <c r="B15" t="s">
        <v>66</v>
      </c>
    </row>
    <row r="16" spans="2:46" x14ac:dyDescent="0.3">
      <c r="B16" t="s">
        <v>67</v>
      </c>
    </row>
    <row r="18" spans="2:2" x14ac:dyDescent="0.3">
      <c r="B18"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T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277</v>
      </c>
      <c r="C9" s="17">
        <v>5.1583493622575402E-2</v>
      </c>
      <c r="D9" s="17">
        <v>5.2826129952578897E-2</v>
      </c>
      <c r="E9" s="17">
        <v>4.8636264296895E-2</v>
      </c>
      <c r="F9" s="17"/>
      <c r="G9" s="17">
        <v>8.0961329194233697E-2</v>
      </c>
      <c r="H9" s="17">
        <v>9.6901348368556406E-2</v>
      </c>
      <c r="I9" s="17">
        <v>5.3885462297370103E-2</v>
      </c>
      <c r="J9" s="17">
        <v>3.9908163179240903E-2</v>
      </c>
      <c r="K9" s="17">
        <v>2.04458131172074E-2</v>
      </c>
      <c r="L9" s="17">
        <v>2.3715955376173499E-2</v>
      </c>
      <c r="M9" s="17"/>
      <c r="N9" s="17">
        <v>4.5295956869043003E-2</v>
      </c>
      <c r="O9" s="17">
        <v>4.4913592308928302E-2</v>
      </c>
      <c r="P9" s="17">
        <v>5.68579921859785E-2</v>
      </c>
      <c r="Q9" s="17">
        <v>6.1264814465893998E-2</v>
      </c>
      <c r="R9" s="17"/>
      <c r="S9" s="17">
        <v>5.0890849092976802E-2</v>
      </c>
      <c r="T9" s="17">
        <v>2.9103425679074001E-2</v>
      </c>
      <c r="U9" s="17">
        <v>5.06621948349463E-2</v>
      </c>
      <c r="V9" s="17">
        <v>5.0718153186932603E-2</v>
      </c>
      <c r="W9" s="17">
        <v>8.9093072196579304E-2</v>
      </c>
      <c r="X9" s="17">
        <v>7.8051170289773902E-2</v>
      </c>
      <c r="Y9" s="17">
        <v>6.0734174354365698E-2</v>
      </c>
      <c r="Z9" s="17">
        <v>5.5510661749894399E-2</v>
      </c>
      <c r="AA9" s="17">
        <v>5.3362026308547701E-2</v>
      </c>
      <c r="AB9" s="17">
        <v>3.3908749796711997E-2</v>
      </c>
      <c r="AC9" s="17">
        <v>4.8075768299460898E-2</v>
      </c>
      <c r="AD9" s="17">
        <v>1.25876176081596E-2</v>
      </c>
      <c r="AE9" s="17"/>
      <c r="AF9" s="17">
        <v>0.21052394347688899</v>
      </c>
      <c r="AG9" s="17">
        <v>6.2858302909731906E-2</v>
      </c>
      <c r="AH9" s="17">
        <v>1.7651782304438899E-2</v>
      </c>
      <c r="AI9" s="17">
        <v>2.0884575278681702E-2</v>
      </c>
      <c r="AJ9" s="17">
        <v>6.6469222198167602E-2</v>
      </c>
      <c r="AK9" s="17"/>
      <c r="AL9" s="17">
        <v>7.5719660752925202E-2</v>
      </c>
      <c r="AM9" s="17">
        <v>2.0069346386324301E-2</v>
      </c>
      <c r="AN9" s="17">
        <v>5.4816156244787403E-2</v>
      </c>
      <c r="AO9" s="17">
        <v>3.9852652222982302E-2</v>
      </c>
      <c r="AP9" s="17">
        <v>0.25173894810776198</v>
      </c>
      <c r="AQ9" s="17"/>
      <c r="AR9" s="17">
        <v>7.0005878633840696E-2</v>
      </c>
      <c r="AS9" s="17">
        <v>3.5359424336971201E-2</v>
      </c>
      <c r="AT9" s="17">
        <v>4.03625010890084E-2</v>
      </c>
    </row>
    <row r="10" spans="2:46" x14ac:dyDescent="0.3">
      <c r="B10" s="18" t="s">
        <v>278</v>
      </c>
      <c r="C10" s="17">
        <v>0.18553027037460701</v>
      </c>
      <c r="D10" s="17">
        <v>0.17753771925008099</v>
      </c>
      <c r="E10" s="17">
        <v>0.19389880381554001</v>
      </c>
      <c r="F10" s="17"/>
      <c r="G10" s="17">
        <v>0.262497426267913</v>
      </c>
      <c r="H10" s="17">
        <v>0.22428443610916099</v>
      </c>
      <c r="I10" s="17">
        <v>0.18925786154596599</v>
      </c>
      <c r="J10" s="17">
        <v>0.14912330650785799</v>
      </c>
      <c r="K10" s="17">
        <v>0.14274306743604401</v>
      </c>
      <c r="L10" s="17">
        <v>0.158075780372778</v>
      </c>
      <c r="M10" s="17"/>
      <c r="N10" s="17">
        <v>0.24611454389228901</v>
      </c>
      <c r="O10" s="17">
        <v>0.179986206257088</v>
      </c>
      <c r="P10" s="17">
        <v>0.13873330374126799</v>
      </c>
      <c r="Q10" s="17">
        <v>0.166960088195137</v>
      </c>
      <c r="R10" s="17"/>
      <c r="S10" s="17">
        <v>0.19016744697812099</v>
      </c>
      <c r="T10" s="17">
        <v>0.23477996240974999</v>
      </c>
      <c r="U10" s="17">
        <v>7.8676283578292705E-2</v>
      </c>
      <c r="V10" s="17">
        <v>0.20187781013470399</v>
      </c>
      <c r="W10" s="17">
        <v>0.197115184611412</v>
      </c>
      <c r="X10" s="17">
        <v>0.179362307315173</v>
      </c>
      <c r="Y10" s="17">
        <v>0.17455084107236499</v>
      </c>
      <c r="Z10" s="17">
        <v>0.19790644599172699</v>
      </c>
      <c r="AA10" s="17">
        <v>0.25035457839066</v>
      </c>
      <c r="AB10" s="17">
        <v>0.14989120605567099</v>
      </c>
      <c r="AC10" s="17">
        <v>0.116880891208805</v>
      </c>
      <c r="AD10" s="17">
        <v>0.175589189186</v>
      </c>
      <c r="AE10" s="17"/>
      <c r="AF10" s="17">
        <v>0.50811327541585005</v>
      </c>
      <c r="AG10" s="17">
        <v>0.23740309033788901</v>
      </c>
      <c r="AH10" s="17">
        <v>9.6576553916320904E-2</v>
      </c>
      <c r="AI10" s="17">
        <v>0.11484042961389899</v>
      </c>
      <c r="AJ10" s="17">
        <v>0.239269561471984</v>
      </c>
      <c r="AK10" s="17"/>
      <c r="AL10" s="17">
        <v>0.23709514172453899</v>
      </c>
      <c r="AM10" s="17">
        <v>9.3716207543859301E-2</v>
      </c>
      <c r="AN10" s="17">
        <v>0.23281008507253201</v>
      </c>
      <c r="AO10" s="17">
        <v>0.13067257985911501</v>
      </c>
      <c r="AP10" s="17">
        <v>0.56119725394076103</v>
      </c>
      <c r="AQ10" s="17"/>
      <c r="AR10" s="17">
        <v>0.228835568760376</v>
      </c>
      <c r="AS10" s="17">
        <v>0.164962738606903</v>
      </c>
      <c r="AT10" s="17">
        <v>0.14633560311368901</v>
      </c>
    </row>
    <row r="11" spans="2:46" x14ac:dyDescent="0.3">
      <c r="B11" s="18" t="s">
        <v>279</v>
      </c>
      <c r="C11" s="17">
        <v>0.30630622200926799</v>
      </c>
      <c r="D11" s="17">
        <v>0.306570541012543</v>
      </c>
      <c r="E11" s="17">
        <v>0.30695372763338502</v>
      </c>
      <c r="F11" s="17"/>
      <c r="G11" s="17">
        <v>0.29014708731706002</v>
      </c>
      <c r="H11" s="17">
        <v>0.40005529697824899</v>
      </c>
      <c r="I11" s="17">
        <v>0.29840064694029</v>
      </c>
      <c r="J11" s="17">
        <v>0.33111382952649998</v>
      </c>
      <c r="K11" s="17">
        <v>0.244962815084101</v>
      </c>
      <c r="L11" s="17">
        <v>0.26836140774267703</v>
      </c>
      <c r="M11" s="17"/>
      <c r="N11" s="17">
        <v>0.35308829138373998</v>
      </c>
      <c r="O11" s="17">
        <v>0.30241512496311801</v>
      </c>
      <c r="P11" s="17">
        <v>0.26272748956867498</v>
      </c>
      <c r="Q11" s="17">
        <v>0.29783537419198902</v>
      </c>
      <c r="R11" s="17"/>
      <c r="S11" s="17">
        <v>0.36828334374816402</v>
      </c>
      <c r="T11" s="17">
        <v>0.321555598762716</v>
      </c>
      <c r="U11" s="17">
        <v>0.27230200857613501</v>
      </c>
      <c r="V11" s="17">
        <v>0.32680461539514399</v>
      </c>
      <c r="W11" s="17">
        <v>0.20932873499659899</v>
      </c>
      <c r="X11" s="17">
        <v>0.33080044820829402</v>
      </c>
      <c r="Y11" s="17">
        <v>0.273763826920636</v>
      </c>
      <c r="Z11" s="17">
        <v>0.28780009817188101</v>
      </c>
      <c r="AA11" s="17">
        <v>0.26696457920807198</v>
      </c>
      <c r="AB11" s="17">
        <v>0.27051950489938797</v>
      </c>
      <c r="AC11" s="17">
        <v>0.41578164889635399</v>
      </c>
      <c r="AD11" s="17">
        <v>0.31266021995107701</v>
      </c>
      <c r="AE11" s="17"/>
      <c r="AF11" s="17">
        <v>0.15886772492698401</v>
      </c>
      <c r="AG11" s="17">
        <v>0.37561869857825603</v>
      </c>
      <c r="AH11" s="17">
        <v>0.23334183834351799</v>
      </c>
      <c r="AI11" s="17">
        <v>0.300130638792728</v>
      </c>
      <c r="AJ11" s="17">
        <v>0.36000208851395499</v>
      </c>
      <c r="AK11" s="17"/>
      <c r="AL11" s="17">
        <v>0.38808865952758698</v>
      </c>
      <c r="AM11" s="17">
        <v>0.24525896081968299</v>
      </c>
      <c r="AN11" s="17">
        <v>0.43557083681193798</v>
      </c>
      <c r="AO11" s="17">
        <v>0.33757927080205402</v>
      </c>
      <c r="AP11" s="17">
        <v>0.13873028040388999</v>
      </c>
      <c r="AQ11" s="17"/>
      <c r="AR11" s="17">
        <v>0.31166032941621702</v>
      </c>
      <c r="AS11" s="17">
        <v>0.31228711292710798</v>
      </c>
      <c r="AT11" s="17">
        <v>0.30750551843054302</v>
      </c>
    </row>
    <row r="12" spans="2:46" x14ac:dyDescent="0.3">
      <c r="B12" s="18" t="s">
        <v>280</v>
      </c>
      <c r="C12" s="17">
        <v>0.33612318107517303</v>
      </c>
      <c r="D12" s="17">
        <v>0.36633801644569602</v>
      </c>
      <c r="E12" s="17">
        <v>0.30648197456014997</v>
      </c>
      <c r="F12" s="17"/>
      <c r="G12" s="17">
        <v>0.196904053708406</v>
      </c>
      <c r="H12" s="17">
        <v>0.18931271425077401</v>
      </c>
      <c r="I12" s="17">
        <v>0.32345577380497498</v>
      </c>
      <c r="J12" s="17">
        <v>0.34437291363078698</v>
      </c>
      <c r="K12" s="17">
        <v>0.47662052241900599</v>
      </c>
      <c r="L12" s="17">
        <v>0.45738880244042901</v>
      </c>
      <c r="M12" s="17"/>
      <c r="N12" s="17">
        <v>0.27041181893849903</v>
      </c>
      <c r="O12" s="17">
        <v>0.34381990111143801</v>
      </c>
      <c r="P12" s="17">
        <v>0.41689193121636497</v>
      </c>
      <c r="Q12" s="17">
        <v>0.32823476009944702</v>
      </c>
      <c r="R12" s="17"/>
      <c r="S12" s="17">
        <v>0.254306770866503</v>
      </c>
      <c r="T12" s="17">
        <v>0.268190561896202</v>
      </c>
      <c r="U12" s="17">
        <v>0.467542576094305</v>
      </c>
      <c r="V12" s="17">
        <v>0.30865081378561599</v>
      </c>
      <c r="W12" s="17">
        <v>0.35257711204280701</v>
      </c>
      <c r="X12" s="17">
        <v>0.29300902251569</v>
      </c>
      <c r="Y12" s="17">
        <v>0.37200955144483899</v>
      </c>
      <c r="Z12" s="17">
        <v>0.40671700139671202</v>
      </c>
      <c r="AA12" s="17">
        <v>0.30143011301522599</v>
      </c>
      <c r="AB12" s="17">
        <v>0.476750977998735</v>
      </c>
      <c r="AC12" s="17">
        <v>0.306843998095012</v>
      </c>
      <c r="AD12" s="17">
        <v>0.400188432076026</v>
      </c>
      <c r="AE12" s="17"/>
      <c r="AF12" s="17">
        <v>4.9312879254724502E-2</v>
      </c>
      <c r="AG12" s="17">
        <v>0.234507884041183</v>
      </c>
      <c r="AH12" s="17">
        <v>0.60151482668294598</v>
      </c>
      <c r="AI12" s="17">
        <v>0.47270676712461301</v>
      </c>
      <c r="AJ12" s="17">
        <v>0.22790851837034101</v>
      </c>
      <c r="AK12" s="17"/>
      <c r="AL12" s="17">
        <v>0.19688284804681999</v>
      </c>
      <c r="AM12" s="17">
        <v>0.55633916991147403</v>
      </c>
      <c r="AN12" s="17">
        <v>0.20817973915514201</v>
      </c>
      <c r="AO12" s="17">
        <v>0.40613006444598898</v>
      </c>
      <c r="AP12" s="17">
        <v>2.1015521716815401E-2</v>
      </c>
      <c r="AQ12" s="17"/>
      <c r="AR12" s="17">
        <v>0.262235741487851</v>
      </c>
      <c r="AS12" s="17">
        <v>0.41318625227336497</v>
      </c>
      <c r="AT12" s="17">
        <v>0.43287329306771699</v>
      </c>
    </row>
    <row r="13" spans="2:46" x14ac:dyDescent="0.3">
      <c r="B13" s="18" t="s">
        <v>79</v>
      </c>
      <c r="C13" s="19">
        <v>0.120456832918377</v>
      </c>
      <c r="D13" s="19">
        <v>9.6727593339101206E-2</v>
      </c>
      <c r="E13" s="19">
        <v>0.14402922969403101</v>
      </c>
      <c r="F13" s="19"/>
      <c r="G13" s="19">
        <v>0.169490103512386</v>
      </c>
      <c r="H13" s="19">
        <v>8.9446204293259501E-2</v>
      </c>
      <c r="I13" s="19">
        <v>0.13500025541139801</v>
      </c>
      <c r="J13" s="19">
        <v>0.13548178715561399</v>
      </c>
      <c r="K13" s="19">
        <v>0.115227781943642</v>
      </c>
      <c r="L13" s="19">
        <v>9.2458054067942899E-2</v>
      </c>
      <c r="M13" s="19"/>
      <c r="N13" s="19">
        <v>8.5089388916429406E-2</v>
      </c>
      <c r="O13" s="19">
        <v>0.12886517535942801</v>
      </c>
      <c r="P13" s="19">
        <v>0.12478928328771299</v>
      </c>
      <c r="Q13" s="19">
        <v>0.145704963047533</v>
      </c>
      <c r="R13" s="19"/>
      <c r="S13" s="19">
        <v>0.13635158931423499</v>
      </c>
      <c r="T13" s="19">
        <v>0.146370451252258</v>
      </c>
      <c r="U13" s="19">
        <v>0.13081693691632101</v>
      </c>
      <c r="V13" s="19">
        <v>0.11194860749760401</v>
      </c>
      <c r="W13" s="19">
        <v>0.15188589615260301</v>
      </c>
      <c r="X13" s="19">
        <v>0.11877705167107</v>
      </c>
      <c r="Y13" s="19">
        <v>0.11894160620779499</v>
      </c>
      <c r="Z13" s="19">
        <v>5.2065792689785402E-2</v>
      </c>
      <c r="AA13" s="19">
        <v>0.127888703077494</v>
      </c>
      <c r="AB13" s="19">
        <v>6.8929561249493898E-2</v>
      </c>
      <c r="AC13" s="19">
        <v>0.112417693500368</v>
      </c>
      <c r="AD13" s="19">
        <v>9.8974541178738204E-2</v>
      </c>
      <c r="AE13" s="19"/>
      <c r="AF13" s="19">
        <v>7.3182176925552095E-2</v>
      </c>
      <c r="AG13" s="19">
        <v>8.9612024132940296E-2</v>
      </c>
      <c r="AH13" s="19">
        <v>5.0914998752776101E-2</v>
      </c>
      <c r="AI13" s="19">
        <v>9.1437589190078203E-2</v>
      </c>
      <c r="AJ13" s="19">
        <v>0.106350609445552</v>
      </c>
      <c r="AK13" s="19"/>
      <c r="AL13" s="19">
        <v>0.102213689948128</v>
      </c>
      <c r="AM13" s="19">
        <v>8.4616315338659098E-2</v>
      </c>
      <c r="AN13" s="19">
        <v>6.8623182715601305E-2</v>
      </c>
      <c r="AO13" s="19">
        <v>8.5765432669860198E-2</v>
      </c>
      <c r="AP13" s="19">
        <v>2.73179958307713E-2</v>
      </c>
      <c r="AQ13" s="19"/>
      <c r="AR13" s="19">
        <v>0.127262481701715</v>
      </c>
      <c r="AS13" s="19">
        <v>7.4204471855653195E-2</v>
      </c>
      <c r="AT13" s="19">
        <v>7.2923084299042096E-2</v>
      </c>
    </row>
    <row r="14" spans="2:46" x14ac:dyDescent="0.3">
      <c r="B14" s="16"/>
    </row>
    <row r="15" spans="2:46" x14ac:dyDescent="0.3">
      <c r="B15" t="s">
        <v>66</v>
      </c>
    </row>
    <row r="16" spans="2:46" x14ac:dyDescent="0.3">
      <c r="B16" t="s">
        <v>67</v>
      </c>
    </row>
    <row r="18" spans="2:2" x14ac:dyDescent="0.3">
      <c r="B18"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L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30" t="s">
        <v>296</v>
      </c>
      <c r="E2" s="26"/>
      <c r="F2" s="26"/>
      <c r="G2" s="26"/>
      <c r="H2" s="26"/>
      <c r="I2" s="26"/>
      <c r="J2" s="26"/>
      <c r="K2" s="26"/>
      <c r="L2" s="26"/>
    </row>
    <row r="6" spans="2:12" ht="49.95" customHeight="1" x14ac:dyDescent="0.3">
      <c r="B6" s="23" t="s">
        <v>15</v>
      </c>
      <c r="C6" s="23" t="s">
        <v>287</v>
      </c>
      <c r="D6" s="23" t="s">
        <v>288</v>
      </c>
      <c r="E6" s="23" t="s">
        <v>289</v>
      </c>
      <c r="F6" s="23" t="s">
        <v>290</v>
      </c>
      <c r="G6" s="23" t="s">
        <v>291</v>
      </c>
      <c r="H6" s="23" t="s">
        <v>292</v>
      </c>
      <c r="I6" s="23" t="s">
        <v>293</v>
      </c>
      <c r="J6" s="23" t="s">
        <v>294</v>
      </c>
      <c r="K6" s="23" t="s">
        <v>295</v>
      </c>
    </row>
    <row r="7" spans="2:12" x14ac:dyDescent="0.3">
      <c r="B7" s="18" t="s">
        <v>49</v>
      </c>
      <c r="C7" s="17">
        <v>0.125987377753222</v>
      </c>
      <c r="D7" s="17">
        <v>0.21633693325898901</v>
      </c>
      <c r="E7" s="17">
        <v>0.17929806356459299</v>
      </c>
      <c r="F7" s="17">
        <v>0.14052680683258401</v>
      </c>
      <c r="G7" s="17">
        <v>0.16782622145623599</v>
      </c>
      <c r="H7" s="17">
        <v>0.14548709463520701</v>
      </c>
      <c r="I7" s="17">
        <v>0.192781187219808</v>
      </c>
      <c r="J7" s="17">
        <v>0.232188937718074</v>
      </c>
      <c r="K7" s="17">
        <v>0.109158089240688</v>
      </c>
    </row>
    <row r="8" spans="2:12" x14ac:dyDescent="0.3">
      <c r="B8" s="18" t="s">
        <v>48</v>
      </c>
      <c r="C8" s="17">
        <v>0.15516934322477599</v>
      </c>
      <c r="D8" s="17">
        <v>0.193644223363864</v>
      </c>
      <c r="E8" s="17">
        <v>0.191327722132244</v>
      </c>
      <c r="F8" s="17">
        <v>0.243937617410942</v>
      </c>
      <c r="G8" s="17">
        <v>0.23469639094653699</v>
      </c>
      <c r="H8" s="17">
        <v>0.218548272812843</v>
      </c>
      <c r="I8" s="17">
        <v>0.19835747831578501</v>
      </c>
      <c r="J8" s="17">
        <v>0.17673274976551701</v>
      </c>
      <c r="K8" s="17">
        <v>0.139501096407182</v>
      </c>
    </row>
    <row r="9" spans="2:12" x14ac:dyDescent="0.3">
      <c r="B9" s="18" t="s">
        <v>45</v>
      </c>
      <c r="C9" s="17">
        <v>0.31940007613554</v>
      </c>
      <c r="D9" s="17">
        <v>0.16814272812460301</v>
      </c>
      <c r="E9" s="17">
        <v>0.22706527411535399</v>
      </c>
      <c r="F9" s="17">
        <v>0.171857020478488</v>
      </c>
      <c r="G9" s="17">
        <v>0.159726574717487</v>
      </c>
      <c r="H9" s="17">
        <v>0.16735076853174399</v>
      </c>
      <c r="I9" s="17">
        <v>0.203259570653986</v>
      </c>
      <c r="J9" s="17">
        <v>0.18306693105410299</v>
      </c>
      <c r="K9" s="17">
        <v>0.119704774432392</v>
      </c>
    </row>
    <row r="10" spans="2:12" x14ac:dyDescent="0.3">
      <c r="B10" s="18" t="s">
        <v>47</v>
      </c>
      <c r="C10" s="17">
        <v>7.0341169785315696E-2</v>
      </c>
      <c r="D10" s="17">
        <v>7.6428568626807997E-2</v>
      </c>
      <c r="E10" s="17">
        <v>7.1763940792643005E-2</v>
      </c>
      <c r="F10" s="17">
        <v>9.0867000274741094E-2</v>
      </c>
      <c r="G10" s="17">
        <v>9.8978311573659702E-2</v>
      </c>
      <c r="H10" s="17">
        <v>9.8471876391590496E-2</v>
      </c>
      <c r="I10" s="17">
        <v>7.36612704501865E-2</v>
      </c>
      <c r="J10" s="17">
        <v>6.9538407128157398E-2</v>
      </c>
      <c r="K10" s="17">
        <v>5.4085229036131201E-2</v>
      </c>
    </row>
    <row r="11" spans="2:12" x14ac:dyDescent="0.3">
      <c r="B11" s="18" t="s">
        <v>50</v>
      </c>
      <c r="C11" s="17">
        <v>5.1415262998979701E-2</v>
      </c>
      <c r="D11" s="17">
        <v>5.1884472236462101E-2</v>
      </c>
      <c r="E11" s="17">
        <v>4.4901904144666001E-2</v>
      </c>
      <c r="F11" s="17">
        <v>7.2615485086517995E-2</v>
      </c>
      <c r="G11" s="17">
        <v>6.3104562891371493E-2</v>
      </c>
      <c r="H11" s="17">
        <v>6.6189557018903805E-2</v>
      </c>
      <c r="I11" s="17">
        <v>5.5441234930031502E-2</v>
      </c>
      <c r="J11" s="17">
        <v>4.8719485071768397E-2</v>
      </c>
      <c r="K11" s="17">
        <v>0.28193457316742698</v>
      </c>
    </row>
    <row r="12" spans="2:12" x14ac:dyDescent="0.3">
      <c r="B12" s="18" t="s">
        <v>79</v>
      </c>
      <c r="C12" s="17">
        <v>0.27768677010216702</v>
      </c>
      <c r="D12" s="17">
        <v>0.29356307438927398</v>
      </c>
      <c r="E12" s="17">
        <v>0.28564309525050002</v>
      </c>
      <c r="F12" s="17">
        <v>0.28019606991672702</v>
      </c>
      <c r="G12" s="17">
        <v>0.27566793841470899</v>
      </c>
      <c r="H12" s="17">
        <v>0.303952430609711</v>
      </c>
      <c r="I12" s="17">
        <v>0.27649925843020401</v>
      </c>
      <c r="J12" s="17">
        <v>0.28975348926237998</v>
      </c>
      <c r="K12" s="17">
        <v>0.29561623771618001</v>
      </c>
    </row>
    <row r="13" spans="2:12" x14ac:dyDescent="0.3">
      <c r="B13" s="16"/>
      <c r="C13" s="16"/>
      <c r="D13" s="16"/>
      <c r="E13" s="16"/>
      <c r="F13" s="16"/>
      <c r="G13" s="16"/>
      <c r="H13" s="16"/>
      <c r="I13" s="16"/>
      <c r="J13" s="16"/>
      <c r="K13" s="16"/>
    </row>
    <row r="14" spans="2:12" x14ac:dyDescent="0.3">
      <c r="B14" t="s">
        <v>66</v>
      </c>
    </row>
    <row r="15" spans="2:12" x14ac:dyDescent="0.3">
      <c r="B15" t="s">
        <v>67</v>
      </c>
    </row>
    <row r="19" spans="2:2" x14ac:dyDescent="0.3">
      <c r="B19"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T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49</v>
      </c>
      <c r="C9" s="17">
        <v>0.125987377753222</v>
      </c>
      <c r="D9" s="17">
        <v>0.13830305302356799</v>
      </c>
      <c r="E9" s="17">
        <v>0.11331565973385301</v>
      </c>
      <c r="F9" s="17"/>
      <c r="G9" s="17">
        <v>0.13842000709980201</v>
      </c>
      <c r="H9" s="17">
        <v>0.22628621766107301</v>
      </c>
      <c r="I9" s="17">
        <v>0.102172938504224</v>
      </c>
      <c r="J9" s="17">
        <v>7.0559058772129701E-2</v>
      </c>
      <c r="K9" s="17">
        <v>0.103481379289451</v>
      </c>
      <c r="L9" s="17">
        <v>0.115757239046255</v>
      </c>
      <c r="M9" s="17"/>
      <c r="N9" s="17">
        <v>0.16823137594232701</v>
      </c>
      <c r="O9" s="17">
        <v>0.144411620819444</v>
      </c>
      <c r="P9" s="17">
        <v>9.7475290627955097E-2</v>
      </c>
      <c r="Q9" s="17">
        <v>8.3902993830280298E-2</v>
      </c>
      <c r="R9" s="17"/>
      <c r="S9" s="17">
        <v>0.19025822163053599</v>
      </c>
      <c r="T9" s="17">
        <v>0.11546682979638</v>
      </c>
      <c r="U9" s="17">
        <v>0.120228871308142</v>
      </c>
      <c r="V9" s="17">
        <v>0.132238716022337</v>
      </c>
      <c r="W9" s="17">
        <v>0.10767314459629999</v>
      </c>
      <c r="X9" s="17">
        <v>0.13481787770577</v>
      </c>
      <c r="Y9" s="17">
        <v>0.109554413630283</v>
      </c>
      <c r="Z9" s="17">
        <v>0.12461671607916</v>
      </c>
      <c r="AA9" s="17">
        <v>0.104178622981396</v>
      </c>
      <c r="AB9" s="17">
        <v>0.104351466553372</v>
      </c>
      <c r="AC9" s="17">
        <v>0.12809809566934099</v>
      </c>
      <c r="AD9" s="17">
        <v>7.0657814995987098E-2</v>
      </c>
      <c r="AE9" s="17"/>
      <c r="AF9" s="17">
        <v>4.7891007775882399E-2</v>
      </c>
      <c r="AG9" s="17">
        <v>9.5526514741960902E-2</v>
      </c>
      <c r="AH9" s="17">
        <v>3.0134273217908202E-2</v>
      </c>
      <c r="AI9" s="17">
        <v>0.37433440193790701</v>
      </c>
      <c r="AJ9" s="17">
        <v>9.6336895765892799E-2</v>
      </c>
      <c r="AK9" s="17"/>
      <c r="AL9" s="17">
        <v>3.0746726440576799E-2</v>
      </c>
      <c r="AM9" s="17">
        <v>3.2215758292564303E-2</v>
      </c>
      <c r="AN9" s="17">
        <v>0.110117069077607</v>
      </c>
      <c r="AO9" s="17">
        <v>0.52994685747734405</v>
      </c>
      <c r="AP9" s="17">
        <v>7.4834730534759003E-2</v>
      </c>
      <c r="AQ9" s="17"/>
      <c r="AR9" s="17">
        <v>4.24334309604458E-2</v>
      </c>
      <c r="AS9" s="17">
        <v>9.3529424521010401E-2</v>
      </c>
      <c r="AT9" s="17">
        <v>0.44824254464809599</v>
      </c>
    </row>
    <row r="10" spans="2:46" x14ac:dyDescent="0.3">
      <c r="B10" s="18" t="s">
        <v>48</v>
      </c>
      <c r="C10" s="17">
        <v>0.15516934322477599</v>
      </c>
      <c r="D10" s="17">
        <v>0.18553587343384301</v>
      </c>
      <c r="E10" s="17">
        <v>0.12591854718050399</v>
      </c>
      <c r="F10" s="17"/>
      <c r="G10" s="17">
        <v>0.187767338441575</v>
      </c>
      <c r="H10" s="17">
        <v>0.247727751082613</v>
      </c>
      <c r="I10" s="17">
        <v>0.18820331579399199</v>
      </c>
      <c r="J10" s="17">
        <v>0.13202426996497901</v>
      </c>
      <c r="K10" s="17">
        <v>0.11429568543931901</v>
      </c>
      <c r="L10" s="17">
        <v>7.7560701182937605E-2</v>
      </c>
      <c r="M10" s="17"/>
      <c r="N10" s="17">
        <v>0.220581141877295</v>
      </c>
      <c r="O10" s="17">
        <v>0.12757324423781599</v>
      </c>
      <c r="P10" s="17">
        <v>0.119592158844324</v>
      </c>
      <c r="Q10" s="17">
        <v>0.146424998348922</v>
      </c>
      <c r="R10" s="17"/>
      <c r="S10" s="17">
        <v>0.26096617688412299</v>
      </c>
      <c r="T10" s="17">
        <v>0.10485851646350999</v>
      </c>
      <c r="U10" s="17">
        <v>7.7770254037772296E-2</v>
      </c>
      <c r="V10" s="17">
        <v>0.16527526320897701</v>
      </c>
      <c r="W10" s="17">
        <v>9.9036432920963299E-2</v>
      </c>
      <c r="X10" s="17">
        <v>0.127296531724164</v>
      </c>
      <c r="Y10" s="17">
        <v>0.15130005381196099</v>
      </c>
      <c r="Z10" s="17">
        <v>0.209808712366368</v>
      </c>
      <c r="AA10" s="17">
        <v>0.18120311692415</v>
      </c>
      <c r="AB10" s="17">
        <v>0.12570884912145699</v>
      </c>
      <c r="AC10" s="17">
        <v>0.19762379136193201</v>
      </c>
      <c r="AD10" s="17">
        <v>0.12905103288174699</v>
      </c>
      <c r="AE10" s="17"/>
      <c r="AF10" s="17">
        <v>8.7941825532519696E-2</v>
      </c>
      <c r="AG10" s="17">
        <v>0.35035579817080598</v>
      </c>
      <c r="AH10" s="17">
        <v>2.28537290626314E-2</v>
      </c>
      <c r="AI10" s="17">
        <v>2.2388729448187799E-2</v>
      </c>
      <c r="AJ10" s="17">
        <v>9.27323713750903E-2</v>
      </c>
      <c r="AK10" s="17"/>
      <c r="AL10" s="17">
        <v>6.7008895339334296E-2</v>
      </c>
      <c r="AM10" s="17">
        <v>1.8717176037571798E-2</v>
      </c>
      <c r="AN10" s="17">
        <v>0.55971455938336701</v>
      </c>
      <c r="AO10" s="17">
        <v>3.3598435536336103E-2</v>
      </c>
      <c r="AP10" s="17">
        <v>8.9119466570540207E-2</v>
      </c>
      <c r="AQ10" s="17"/>
      <c r="AR10" s="17">
        <v>0.22104874298515201</v>
      </c>
      <c r="AS10" s="17">
        <v>0.12170606928614899</v>
      </c>
      <c r="AT10" s="17">
        <v>5.32053760545564E-2</v>
      </c>
    </row>
    <row r="11" spans="2:46" x14ac:dyDescent="0.3">
      <c r="B11" s="18" t="s">
        <v>45</v>
      </c>
      <c r="C11" s="17">
        <v>0.31940007613554</v>
      </c>
      <c r="D11" s="17">
        <v>0.34959671124727099</v>
      </c>
      <c r="E11" s="17">
        <v>0.290801324759415</v>
      </c>
      <c r="F11" s="17"/>
      <c r="G11" s="17">
        <v>0.216624929229946</v>
      </c>
      <c r="H11" s="17">
        <v>0.20318025071173501</v>
      </c>
      <c r="I11" s="17">
        <v>0.29759722927038801</v>
      </c>
      <c r="J11" s="17">
        <v>0.34306452589499697</v>
      </c>
      <c r="K11" s="17">
        <v>0.417617680233063</v>
      </c>
      <c r="L11" s="17">
        <v>0.41486024106556502</v>
      </c>
      <c r="M11" s="17"/>
      <c r="N11" s="17">
        <v>0.25056268776592699</v>
      </c>
      <c r="O11" s="17">
        <v>0.29605943204303597</v>
      </c>
      <c r="P11" s="17">
        <v>0.429657437584827</v>
      </c>
      <c r="Q11" s="17">
        <v>0.32094059236058198</v>
      </c>
      <c r="R11" s="17"/>
      <c r="S11" s="17">
        <v>0.19888935938161201</v>
      </c>
      <c r="T11" s="17">
        <v>0.33319319584215001</v>
      </c>
      <c r="U11" s="17">
        <v>0.36451265268250699</v>
      </c>
      <c r="V11" s="17">
        <v>0.35250297226474397</v>
      </c>
      <c r="W11" s="17">
        <v>0.355514765283656</v>
      </c>
      <c r="X11" s="17">
        <v>0.35542625335857603</v>
      </c>
      <c r="Y11" s="17">
        <v>0.339793827143959</v>
      </c>
      <c r="Z11" s="17">
        <v>0.31834081637207301</v>
      </c>
      <c r="AA11" s="17">
        <v>0.32278190594468098</v>
      </c>
      <c r="AB11" s="17">
        <v>0.32896367960328399</v>
      </c>
      <c r="AC11" s="17">
        <v>0.29418854420885299</v>
      </c>
      <c r="AD11" s="17">
        <v>0.35909676121198802</v>
      </c>
      <c r="AE11" s="17"/>
      <c r="AF11" s="17">
        <v>0.16949114819842401</v>
      </c>
      <c r="AG11" s="17">
        <v>0.188951138749441</v>
      </c>
      <c r="AH11" s="17">
        <v>0.83031109479175602</v>
      </c>
      <c r="AI11" s="17">
        <v>0.39193648560621802</v>
      </c>
      <c r="AJ11" s="17">
        <v>0.19195500311311001</v>
      </c>
      <c r="AK11" s="17"/>
      <c r="AL11" s="17">
        <v>0.17100593877912601</v>
      </c>
      <c r="AM11" s="17">
        <v>0.82251731073102397</v>
      </c>
      <c r="AN11" s="17">
        <v>8.5206163824641898E-2</v>
      </c>
      <c r="AO11" s="17">
        <v>0.204520965429517</v>
      </c>
      <c r="AP11" s="17">
        <v>0.16128922998484799</v>
      </c>
      <c r="AQ11" s="17"/>
      <c r="AR11" s="17">
        <v>0.225240865666614</v>
      </c>
      <c r="AS11" s="17">
        <v>0.51960356262086105</v>
      </c>
      <c r="AT11" s="17">
        <v>0.28304208355848398</v>
      </c>
    </row>
    <row r="12" spans="2:46" x14ac:dyDescent="0.3">
      <c r="B12" s="18" t="s">
        <v>47</v>
      </c>
      <c r="C12" s="17">
        <v>7.0341169785315696E-2</v>
      </c>
      <c r="D12" s="17">
        <v>7.6124208632149401E-2</v>
      </c>
      <c r="E12" s="17">
        <v>6.4891278367944796E-2</v>
      </c>
      <c r="F12" s="17"/>
      <c r="G12" s="17">
        <v>6.6283873857152301E-2</v>
      </c>
      <c r="H12" s="17">
        <v>8.0000046791831897E-2</v>
      </c>
      <c r="I12" s="17">
        <v>5.8237867799665603E-2</v>
      </c>
      <c r="J12" s="17">
        <v>0.10038371065229</v>
      </c>
      <c r="K12" s="17">
        <v>6.2003075474585299E-2</v>
      </c>
      <c r="L12" s="17">
        <v>5.6242354667331303E-2</v>
      </c>
      <c r="M12" s="17"/>
      <c r="N12" s="17">
        <v>9.1226780868430099E-2</v>
      </c>
      <c r="O12" s="17">
        <v>5.8478507881232197E-2</v>
      </c>
      <c r="P12" s="17">
        <v>6.01228545791892E-2</v>
      </c>
      <c r="Q12" s="17">
        <v>6.7600959599800198E-2</v>
      </c>
      <c r="R12" s="17"/>
      <c r="S12" s="17">
        <v>7.9183237511483401E-2</v>
      </c>
      <c r="T12" s="17">
        <v>7.5688989899801398E-2</v>
      </c>
      <c r="U12" s="17">
        <v>7.9361939695077099E-2</v>
      </c>
      <c r="V12" s="17">
        <v>0.104667668449104</v>
      </c>
      <c r="W12" s="17">
        <v>4.1197173602647401E-2</v>
      </c>
      <c r="X12" s="17">
        <v>7.8657292490186007E-2</v>
      </c>
      <c r="Y12" s="17">
        <v>8.2137024578969597E-2</v>
      </c>
      <c r="Z12" s="17">
        <v>4.8657463734334702E-2</v>
      </c>
      <c r="AA12" s="17">
        <v>5.9672489709868298E-2</v>
      </c>
      <c r="AB12" s="17">
        <v>3.6728713222453503E-2</v>
      </c>
      <c r="AC12" s="17">
        <v>3.5932334114740803E-2</v>
      </c>
      <c r="AD12" s="17">
        <v>0.117032727540472</v>
      </c>
      <c r="AE12" s="17"/>
      <c r="AF12" s="17">
        <v>6.5270760746902995E-2</v>
      </c>
      <c r="AG12" s="17">
        <v>7.3675423160930106E-2</v>
      </c>
      <c r="AH12" s="17">
        <v>3.2197067023463102E-2</v>
      </c>
      <c r="AI12" s="17">
        <v>2.0351661776702001E-2</v>
      </c>
      <c r="AJ12" s="17">
        <v>0.27220626949335303</v>
      </c>
      <c r="AK12" s="17"/>
      <c r="AL12" s="17">
        <v>0.40435947992629201</v>
      </c>
      <c r="AM12" s="17">
        <v>2.0911090030905001E-2</v>
      </c>
      <c r="AN12" s="17">
        <v>4.9627785066957003E-2</v>
      </c>
      <c r="AO12" s="17">
        <v>2.6017440387288201E-2</v>
      </c>
      <c r="AP12" s="17">
        <v>2.6335705522694701E-2</v>
      </c>
      <c r="AQ12" s="17"/>
      <c r="AR12" s="17">
        <v>9.1782278687320307E-2</v>
      </c>
      <c r="AS12" s="17">
        <v>6.8660363220862206E-2</v>
      </c>
      <c r="AT12" s="17">
        <v>2.6890978933787502E-2</v>
      </c>
    </row>
    <row r="13" spans="2:46" x14ac:dyDescent="0.3">
      <c r="B13" s="18" t="s">
        <v>50</v>
      </c>
      <c r="C13" s="17">
        <v>5.1415262998979701E-2</v>
      </c>
      <c r="D13" s="17">
        <v>4.0047887961878803E-2</v>
      </c>
      <c r="E13" s="17">
        <v>6.0725799438195102E-2</v>
      </c>
      <c r="F13" s="17"/>
      <c r="G13" s="17">
        <v>0.11236663901487499</v>
      </c>
      <c r="H13" s="17">
        <v>7.6213483949344296E-2</v>
      </c>
      <c r="I13" s="17">
        <v>6.2433216511278901E-2</v>
      </c>
      <c r="J13" s="17">
        <v>2.4856080802967001E-2</v>
      </c>
      <c r="K13" s="17">
        <v>3.6198232334627899E-2</v>
      </c>
      <c r="L13" s="17">
        <v>1.3492953000970099E-2</v>
      </c>
      <c r="M13" s="17"/>
      <c r="N13" s="17">
        <v>5.1099000814664099E-2</v>
      </c>
      <c r="O13" s="17">
        <v>4.41563982268093E-2</v>
      </c>
      <c r="P13" s="17">
        <v>4.11091662619784E-2</v>
      </c>
      <c r="Q13" s="17">
        <v>6.8957985363575294E-2</v>
      </c>
      <c r="R13" s="17"/>
      <c r="S13" s="17">
        <v>2.1211771528202101E-2</v>
      </c>
      <c r="T13" s="17">
        <v>6.51526654788529E-2</v>
      </c>
      <c r="U13" s="17">
        <v>3.6810947455824798E-2</v>
      </c>
      <c r="V13" s="17">
        <v>1.9014340223109501E-2</v>
      </c>
      <c r="W13" s="17">
        <v>6.6638791629973299E-2</v>
      </c>
      <c r="X13" s="17">
        <v>7.5799368783317195E-2</v>
      </c>
      <c r="Y13" s="17">
        <v>5.9566439145786902E-2</v>
      </c>
      <c r="Z13" s="17">
        <v>6.9130861533235693E-2</v>
      </c>
      <c r="AA13" s="17">
        <v>8.9727419166041295E-2</v>
      </c>
      <c r="AB13" s="17">
        <v>3.2172205221468103E-2</v>
      </c>
      <c r="AC13" s="17">
        <v>6.0236707070397202E-2</v>
      </c>
      <c r="AD13" s="17">
        <v>1.7797468224515601E-2</v>
      </c>
      <c r="AE13" s="17"/>
      <c r="AF13" s="17">
        <v>0.40848913041268098</v>
      </c>
      <c r="AG13" s="17">
        <v>5.05764025284813E-2</v>
      </c>
      <c r="AH13" s="17">
        <v>3.9017567457443102E-3</v>
      </c>
      <c r="AI13" s="17">
        <v>2.10129667072213E-2</v>
      </c>
      <c r="AJ13" s="17">
        <v>3.3860771289249803E-2</v>
      </c>
      <c r="AK13" s="17"/>
      <c r="AL13" s="17">
        <v>2.1084226214794399E-2</v>
      </c>
      <c r="AM13" s="17">
        <v>8.9050269701887695E-3</v>
      </c>
      <c r="AN13" s="17">
        <v>1.85447211598798E-2</v>
      </c>
      <c r="AO13" s="17">
        <v>3.0514257503767701E-2</v>
      </c>
      <c r="AP13" s="17">
        <v>0.377889622156248</v>
      </c>
      <c r="AQ13" s="17"/>
      <c r="AR13" s="17">
        <v>8.0882147167877394E-2</v>
      </c>
      <c r="AS13" s="17">
        <v>1.9651600338015399E-2</v>
      </c>
      <c r="AT13" s="17">
        <v>2.5913793094186201E-2</v>
      </c>
    </row>
    <row r="14" spans="2:46" x14ac:dyDescent="0.3">
      <c r="B14" s="18" t="s">
        <v>79</v>
      </c>
      <c r="C14" s="19">
        <v>0.27768677010216702</v>
      </c>
      <c r="D14" s="19">
        <v>0.21039226570128899</v>
      </c>
      <c r="E14" s="19">
        <v>0.344347390520088</v>
      </c>
      <c r="F14" s="19"/>
      <c r="G14" s="19">
        <v>0.27853721235665002</v>
      </c>
      <c r="H14" s="19">
        <v>0.16659224980340301</v>
      </c>
      <c r="I14" s="19">
        <v>0.29135543212045201</v>
      </c>
      <c r="J14" s="19">
        <v>0.32911235391263799</v>
      </c>
      <c r="K14" s="19">
        <v>0.266403947228954</v>
      </c>
      <c r="L14" s="19">
        <v>0.32208651103694103</v>
      </c>
      <c r="M14" s="19"/>
      <c r="N14" s="19">
        <v>0.21829901273135699</v>
      </c>
      <c r="O14" s="19">
        <v>0.32932079679166298</v>
      </c>
      <c r="P14" s="19">
        <v>0.25204309210172599</v>
      </c>
      <c r="Q14" s="19">
        <v>0.31217247049684099</v>
      </c>
      <c r="R14" s="19"/>
      <c r="S14" s="19">
        <v>0.249491233064044</v>
      </c>
      <c r="T14" s="19">
        <v>0.305639802519305</v>
      </c>
      <c r="U14" s="19">
        <v>0.32131533482067698</v>
      </c>
      <c r="V14" s="19">
        <v>0.22630103983173</v>
      </c>
      <c r="W14" s="19">
        <v>0.329939691966461</v>
      </c>
      <c r="X14" s="19">
        <v>0.22800267593798601</v>
      </c>
      <c r="Y14" s="19">
        <v>0.25764824168904099</v>
      </c>
      <c r="Z14" s="19">
        <v>0.229445429914828</v>
      </c>
      <c r="AA14" s="19">
        <v>0.24243644527386299</v>
      </c>
      <c r="AB14" s="19">
        <v>0.37207508627796498</v>
      </c>
      <c r="AC14" s="19">
        <v>0.28392052757473601</v>
      </c>
      <c r="AD14" s="19">
        <v>0.30636419514529001</v>
      </c>
      <c r="AE14" s="19"/>
      <c r="AF14" s="19">
        <v>0.22091612733358901</v>
      </c>
      <c r="AG14" s="19">
        <v>0.24091472264837999</v>
      </c>
      <c r="AH14" s="19">
        <v>8.0602079158497195E-2</v>
      </c>
      <c r="AI14" s="19">
        <v>0.16997575452376401</v>
      </c>
      <c r="AJ14" s="19">
        <v>0.31290868896330398</v>
      </c>
      <c r="AK14" s="19"/>
      <c r="AL14" s="19">
        <v>0.305794733299877</v>
      </c>
      <c r="AM14" s="19">
        <v>9.6733637937746406E-2</v>
      </c>
      <c r="AN14" s="19">
        <v>0.176789701487547</v>
      </c>
      <c r="AO14" s="19">
        <v>0.17540204366574599</v>
      </c>
      <c r="AP14" s="19">
        <v>0.27053124523090999</v>
      </c>
      <c r="AQ14" s="19"/>
      <c r="AR14" s="19">
        <v>0.33861253453258999</v>
      </c>
      <c r="AS14" s="19">
        <v>0.17684898001310201</v>
      </c>
      <c r="AT14" s="19">
        <v>0.16270522371089</v>
      </c>
    </row>
    <row r="15" spans="2:46" x14ac:dyDescent="0.3">
      <c r="B15" s="16"/>
    </row>
    <row r="16" spans="2:46" x14ac:dyDescent="0.3">
      <c r="B16" t="s">
        <v>66</v>
      </c>
    </row>
    <row r="17" spans="2:2" x14ac:dyDescent="0.3">
      <c r="B17" t="s">
        <v>67</v>
      </c>
    </row>
    <row r="19" spans="2:2" x14ac:dyDescent="0.3">
      <c r="B19"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T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49</v>
      </c>
      <c r="C9" s="17">
        <v>0.21633693325898901</v>
      </c>
      <c r="D9" s="17">
        <v>0.23947884195619501</v>
      </c>
      <c r="E9" s="17">
        <v>0.19334038323574099</v>
      </c>
      <c r="F9" s="17"/>
      <c r="G9" s="17">
        <v>0.156694478441992</v>
      </c>
      <c r="H9" s="17">
        <v>0.21718574186221301</v>
      </c>
      <c r="I9" s="17">
        <v>0.14766908311087401</v>
      </c>
      <c r="J9" s="17">
        <v>0.172860569644957</v>
      </c>
      <c r="K9" s="17">
        <v>0.27647473283475199</v>
      </c>
      <c r="L9" s="17">
        <v>0.30626708741202702</v>
      </c>
      <c r="M9" s="17"/>
      <c r="N9" s="17">
        <v>0.24289924692201101</v>
      </c>
      <c r="O9" s="17">
        <v>0.26123487166894999</v>
      </c>
      <c r="P9" s="17">
        <v>0.198583609864595</v>
      </c>
      <c r="Q9" s="17">
        <v>0.157412292110959</v>
      </c>
      <c r="R9" s="17"/>
      <c r="S9" s="17">
        <v>0.21458577491822201</v>
      </c>
      <c r="T9" s="17">
        <v>0.22400631370870799</v>
      </c>
      <c r="U9" s="17">
        <v>0.26653852509638498</v>
      </c>
      <c r="V9" s="17">
        <v>0.21945624152747001</v>
      </c>
      <c r="W9" s="17">
        <v>0.25968362952284602</v>
      </c>
      <c r="X9" s="17">
        <v>0.18398397523604401</v>
      </c>
      <c r="Y9" s="17">
        <v>0.206533199231063</v>
      </c>
      <c r="Z9" s="17">
        <v>0.15055215809056399</v>
      </c>
      <c r="AA9" s="17">
        <v>0.19914631431450899</v>
      </c>
      <c r="AB9" s="17">
        <v>0.22774838015384899</v>
      </c>
      <c r="AC9" s="17">
        <v>0.20953102390405501</v>
      </c>
      <c r="AD9" s="17">
        <v>0.197204070868995</v>
      </c>
      <c r="AE9" s="17"/>
      <c r="AF9" s="17">
        <v>8.1741833264946995E-2</v>
      </c>
      <c r="AG9" s="17">
        <v>0.124415060317683</v>
      </c>
      <c r="AH9" s="17">
        <v>0.101426517457317</v>
      </c>
      <c r="AI9" s="17">
        <v>0.65145694904321305</v>
      </c>
      <c r="AJ9" s="17">
        <v>0.18202654252464201</v>
      </c>
      <c r="AK9" s="17"/>
      <c r="AL9" s="17">
        <v>0.11693277004559301</v>
      </c>
      <c r="AM9" s="17">
        <v>0.15187166653252901</v>
      </c>
      <c r="AN9" s="17">
        <v>0.10042660445654999</v>
      </c>
      <c r="AO9" s="17">
        <v>0.78307082209126699</v>
      </c>
      <c r="AP9" s="17">
        <v>7.8582792445824501E-2</v>
      </c>
      <c r="AQ9" s="17"/>
      <c r="AR9" s="17">
        <v>6.0793717035337203E-2</v>
      </c>
      <c r="AS9" s="17">
        <v>0.20423694678215301</v>
      </c>
      <c r="AT9" s="17">
        <v>0.71331774510832602</v>
      </c>
    </row>
    <row r="10" spans="2:46" x14ac:dyDescent="0.3">
      <c r="B10" s="18" t="s">
        <v>48</v>
      </c>
      <c r="C10" s="17">
        <v>0.193644223363864</v>
      </c>
      <c r="D10" s="17">
        <v>0.22763469546441101</v>
      </c>
      <c r="E10" s="17">
        <v>0.16096167342272</v>
      </c>
      <c r="F10" s="17"/>
      <c r="G10" s="17">
        <v>0.23000409742813899</v>
      </c>
      <c r="H10" s="17">
        <v>0.32064133369854603</v>
      </c>
      <c r="I10" s="17">
        <v>0.226872574703993</v>
      </c>
      <c r="J10" s="17">
        <v>0.16898885046478801</v>
      </c>
      <c r="K10" s="17">
        <v>0.12168699444607101</v>
      </c>
      <c r="L10" s="17">
        <v>0.10749357679768801</v>
      </c>
      <c r="M10" s="17"/>
      <c r="N10" s="17">
        <v>0.28435923190541701</v>
      </c>
      <c r="O10" s="17">
        <v>0.170730923715706</v>
      </c>
      <c r="P10" s="17">
        <v>0.14177357938184901</v>
      </c>
      <c r="Q10" s="17">
        <v>0.16577015758478</v>
      </c>
      <c r="R10" s="17"/>
      <c r="S10" s="17">
        <v>0.28932417767714602</v>
      </c>
      <c r="T10" s="17">
        <v>0.13779976437202701</v>
      </c>
      <c r="U10" s="17">
        <v>0.109117598988224</v>
      </c>
      <c r="V10" s="17">
        <v>0.19982308403458399</v>
      </c>
      <c r="W10" s="17">
        <v>0.14934794252335701</v>
      </c>
      <c r="X10" s="17">
        <v>0.208681432921103</v>
      </c>
      <c r="Y10" s="17">
        <v>0.18115368784129501</v>
      </c>
      <c r="Z10" s="17">
        <v>0.239589921179165</v>
      </c>
      <c r="AA10" s="17">
        <v>0.20320818356801201</v>
      </c>
      <c r="AB10" s="17">
        <v>0.181304974831965</v>
      </c>
      <c r="AC10" s="17">
        <v>0.22885722823986801</v>
      </c>
      <c r="AD10" s="17">
        <v>0.168768940992719</v>
      </c>
      <c r="AE10" s="17"/>
      <c r="AF10" s="17">
        <v>4.9691825613512403E-2</v>
      </c>
      <c r="AG10" s="17">
        <v>0.44361382083631301</v>
      </c>
      <c r="AH10" s="17">
        <v>4.1669777687131503E-2</v>
      </c>
      <c r="AI10" s="17">
        <v>2.7235824911748401E-2</v>
      </c>
      <c r="AJ10" s="17">
        <v>9.8712237763872501E-2</v>
      </c>
      <c r="AK10" s="17"/>
      <c r="AL10" s="17">
        <v>8.0478497589375197E-2</v>
      </c>
      <c r="AM10" s="17">
        <v>3.4486742500071998E-2</v>
      </c>
      <c r="AN10" s="17">
        <v>0.66323981563122802</v>
      </c>
      <c r="AO10" s="17">
        <v>3.4339117987854099E-2</v>
      </c>
      <c r="AP10" s="17">
        <v>0.14452944998962899</v>
      </c>
      <c r="AQ10" s="17"/>
      <c r="AR10" s="17">
        <v>0.28627112183258002</v>
      </c>
      <c r="AS10" s="17">
        <v>0.15363851832150999</v>
      </c>
      <c r="AT10" s="17">
        <v>4.31822332946694E-2</v>
      </c>
    </row>
    <row r="11" spans="2:46" x14ac:dyDescent="0.3">
      <c r="B11" s="18" t="s">
        <v>45</v>
      </c>
      <c r="C11" s="17">
        <v>0.16814272812460301</v>
      </c>
      <c r="D11" s="17">
        <v>0.18113166302266601</v>
      </c>
      <c r="E11" s="17">
        <v>0.15485797353171199</v>
      </c>
      <c r="F11" s="17"/>
      <c r="G11" s="17">
        <v>0.14659422425795501</v>
      </c>
      <c r="H11" s="17">
        <v>0.119520586718081</v>
      </c>
      <c r="I11" s="17">
        <v>0.17120723099195301</v>
      </c>
      <c r="J11" s="17">
        <v>0.20026438767180199</v>
      </c>
      <c r="K11" s="17">
        <v>0.200851174361971</v>
      </c>
      <c r="L11" s="17">
        <v>0.17143130255752601</v>
      </c>
      <c r="M11" s="17"/>
      <c r="N11" s="17">
        <v>0.113427202798025</v>
      </c>
      <c r="O11" s="17">
        <v>0.13239581862393701</v>
      </c>
      <c r="P11" s="17">
        <v>0.25820912750787001</v>
      </c>
      <c r="Q11" s="17">
        <v>0.18326971158952601</v>
      </c>
      <c r="R11" s="17"/>
      <c r="S11" s="17">
        <v>0.115097059932859</v>
      </c>
      <c r="T11" s="17">
        <v>0.18300827272155601</v>
      </c>
      <c r="U11" s="17">
        <v>0.17547159762266501</v>
      </c>
      <c r="V11" s="17">
        <v>0.20603146905299499</v>
      </c>
      <c r="W11" s="17">
        <v>0.204573954589893</v>
      </c>
      <c r="X11" s="17">
        <v>0.17590319660881101</v>
      </c>
      <c r="Y11" s="17">
        <v>0.19603695661380699</v>
      </c>
      <c r="Z11" s="17">
        <v>0.168970380222876</v>
      </c>
      <c r="AA11" s="17">
        <v>0.18861755802844801</v>
      </c>
      <c r="AB11" s="17">
        <v>0.11965325580896601</v>
      </c>
      <c r="AC11" s="17">
        <v>0.13199405891735599</v>
      </c>
      <c r="AD11" s="17">
        <v>0.16553974623241199</v>
      </c>
      <c r="AE11" s="17"/>
      <c r="AF11" s="17">
        <v>0.108195650213726</v>
      </c>
      <c r="AG11" s="17">
        <v>7.6045068579998598E-2</v>
      </c>
      <c r="AH11" s="17">
        <v>0.65978192362115495</v>
      </c>
      <c r="AI11" s="17">
        <v>0.14773687047842701</v>
      </c>
      <c r="AJ11" s="17">
        <v>2.8585288405150101E-2</v>
      </c>
      <c r="AK11" s="17"/>
      <c r="AL11" s="17">
        <v>2.25290711950481E-2</v>
      </c>
      <c r="AM11" s="17">
        <v>0.55972027276346104</v>
      </c>
      <c r="AN11" s="17">
        <v>2.3402127857374999E-2</v>
      </c>
      <c r="AO11" s="17">
        <v>3.4088180080481201E-2</v>
      </c>
      <c r="AP11" s="17">
        <v>7.4489790451240906E-2</v>
      </c>
      <c r="AQ11" s="17"/>
      <c r="AR11" s="17">
        <v>0.124736399499912</v>
      </c>
      <c r="AS11" s="17">
        <v>0.288928573968945</v>
      </c>
      <c r="AT11" s="17">
        <v>8.8513251471040902E-2</v>
      </c>
    </row>
    <row r="12" spans="2:46" x14ac:dyDescent="0.3">
      <c r="B12" s="18" t="s">
        <v>47</v>
      </c>
      <c r="C12" s="17">
        <v>7.6428568626807997E-2</v>
      </c>
      <c r="D12" s="17">
        <v>7.0947229901357406E-2</v>
      </c>
      <c r="E12" s="17">
        <v>8.2017455618670507E-2</v>
      </c>
      <c r="F12" s="17"/>
      <c r="G12" s="17">
        <v>5.4548983730472601E-2</v>
      </c>
      <c r="H12" s="17">
        <v>8.7589677305409799E-2</v>
      </c>
      <c r="I12" s="17">
        <v>8.0334367877143806E-2</v>
      </c>
      <c r="J12" s="17">
        <v>0.10163985978392499</v>
      </c>
      <c r="K12" s="17">
        <v>6.9882988427429002E-2</v>
      </c>
      <c r="L12" s="17">
        <v>6.2648904054477497E-2</v>
      </c>
      <c r="M12" s="17"/>
      <c r="N12" s="17">
        <v>8.7904499564286503E-2</v>
      </c>
      <c r="O12" s="17">
        <v>6.75788854877373E-2</v>
      </c>
      <c r="P12" s="17">
        <v>6.19844144366061E-2</v>
      </c>
      <c r="Q12" s="17">
        <v>8.4487152081220193E-2</v>
      </c>
      <c r="R12" s="17"/>
      <c r="S12" s="17">
        <v>9.6353081364670398E-2</v>
      </c>
      <c r="T12" s="17">
        <v>8.6118997678191395E-2</v>
      </c>
      <c r="U12" s="17">
        <v>6.2303621865268603E-2</v>
      </c>
      <c r="V12" s="17">
        <v>7.0726842152065095E-2</v>
      </c>
      <c r="W12" s="17">
        <v>5.4139193347452798E-2</v>
      </c>
      <c r="X12" s="17">
        <v>9.3668900719413001E-2</v>
      </c>
      <c r="Y12" s="17">
        <v>6.7332543216383406E-2</v>
      </c>
      <c r="Z12" s="17">
        <v>7.3958162942780903E-2</v>
      </c>
      <c r="AA12" s="17">
        <v>8.6089653140052805E-2</v>
      </c>
      <c r="AB12" s="17">
        <v>5.2924431241549497E-2</v>
      </c>
      <c r="AC12" s="17">
        <v>6.2018280835459197E-2</v>
      </c>
      <c r="AD12" s="17">
        <v>8.3390790437299897E-2</v>
      </c>
      <c r="AE12" s="17"/>
      <c r="AF12" s="17">
        <v>3.5940644389333899E-2</v>
      </c>
      <c r="AG12" s="17">
        <v>6.67779026454626E-2</v>
      </c>
      <c r="AH12" s="17">
        <v>1.18955033861589E-2</v>
      </c>
      <c r="AI12" s="17">
        <v>2.6792734999139398E-2</v>
      </c>
      <c r="AJ12" s="17">
        <v>0.365498521060938</v>
      </c>
      <c r="AK12" s="17"/>
      <c r="AL12" s="17">
        <v>0.44143965788918399</v>
      </c>
      <c r="AM12" s="17">
        <v>1.95432197831336E-2</v>
      </c>
      <c r="AN12" s="17">
        <v>4.4748812502525701E-2</v>
      </c>
      <c r="AO12" s="17">
        <v>2.9381555178748301E-2</v>
      </c>
      <c r="AP12" s="17">
        <v>5.3289865103952297E-2</v>
      </c>
      <c r="AQ12" s="17"/>
      <c r="AR12" s="17">
        <v>0.10127032161110699</v>
      </c>
      <c r="AS12" s="17">
        <v>8.1282966748416605E-2</v>
      </c>
      <c r="AT12" s="17">
        <v>2.6297041084964001E-2</v>
      </c>
    </row>
    <row r="13" spans="2:46" x14ac:dyDescent="0.3">
      <c r="B13" s="18" t="s">
        <v>50</v>
      </c>
      <c r="C13" s="17">
        <v>5.1884472236462101E-2</v>
      </c>
      <c r="D13" s="17">
        <v>4.2603560331845702E-2</v>
      </c>
      <c r="E13" s="17">
        <v>6.0229174427510898E-2</v>
      </c>
      <c r="F13" s="17"/>
      <c r="G13" s="17">
        <v>0.13551661840918799</v>
      </c>
      <c r="H13" s="17">
        <v>7.18862096914233E-2</v>
      </c>
      <c r="I13" s="17">
        <v>5.7023330462125203E-2</v>
      </c>
      <c r="J13" s="17">
        <v>2.4624194211144899E-2</v>
      </c>
      <c r="K13" s="17">
        <v>2.6582497748242201E-2</v>
      </c>
      <c r="L13" s="17">
        <v>1.4898281762746501E-2</v>
      </c>
      <c r="M13" s="17"/>
      <c r="N13" s="17">
        <v>5.0894899611821399E-2</v>
      </c>
      <c r="O13" s="17">
        <v>3.7641953290123098E-2</v>
      </c>
      <c r="P13" s="17">
        <v>5.9772996876791301E-2</v>
      </c>
      <c r="Q13" s="17">
        <v>6.1422676674722801E-2</v>
      </c>
      <c r="R13" s="17"/>
      <c r="S13" s="17">
        <v>3.9967361917110103E-2</v>
      </c>
      <c r="T13" s="17">
        <v>3.9979319075176101E-2</v>
      </c>
      <c r="U13" s="17">
        <v>4.8851750641941499E-2</v>
      </c>
      <c r="V13" s="17">
        <v>3.2327675283687997E-2</v>
      </c>
      <c r="W13" s="17">
        <v>4.3788835727425597E-2</v>
      </c>
      <c r="X13" s="17">
        <v>8.1458112181284806E-2</v>
      </c>
      <c r="Y13" s="17">
        <v>5.9382037226153102E-2</v>
      </c>
      <c r="Z13" s="17">
        <v>5.7289335432983202E-2</v>
      </c>
      <c r="AA13" s="17">
        <v>7.7761917376970704E-2</v>
      </c>
      <c r="AB13" s="17">
        <v>4.8527075300788397E-2</v>
      </c>
      <c r="AC13" s="17">
        <v>6.7630440032695097E-2</v>
      </c>
      <c r="AD13" s="17">
        <v>1.7596775740908101E-2</v>
      </c>
      <c r="AE13" s="17"/>
      <c r="AF13" s="17">
        <v>0.40100916673684101</v>
      </c>
      <c r="AG13" s="17">
        <v>4.5137459862578402E-2</v>
      </c>
      <c r="AH13" s="17">
        <v>1.92324435855806E-2</v>
      </c>
      <c r="AI13" s="17">
        <v>1.6278481364768099E-2</v>
      </c>
      <c r="AJ13" s="17">
        <v>1.21953420147017E-2</v>
      </c>
      <c r="AK13" s="17"/>
      <c r="AL13" s="17">
        <v>3.25124810982537E-2</v>
      </c>
      <c r="AM13" s="17">
        <v>2.6059469561923499E-2</v>
      </c>
      <c r="AN13" s="17">
        <v>1.8096220718211001E-2</v>
      </c>
      <c r="AO13" s="17">
        <v>2.45310088840223E-2</v>
      </c>
      <c r="AP13" s="17">
        <v>0.35095821378555703</v>
      </c>
      <c r="AQ13" s="17"/>
      <c r="AR13" s="17">
        <v>7.2846271796810302E-2</v>
      </c>
      <c r="AS13" s="17">
        <v>2.7722909992512298E-2</v>
      </c>
      <c r="AT13" s="17">
        <v>3.5314685861588001E-2</v>
      </c>
    </row>
    <row r="14" spans="2:46" x14ac:dyDescent="0.3">
      <c r="B14" s="18" t="s">
        <v>79</v>
      </c>
      <c r="C14" s="19">
        <v>0.29356307438927398</v>
      </c>
      <c r="D14" s="19">
        <v>0.23820400932352501</v>
      </c>
      <c r="E14" s="19">
        <v>0.34859333976364598</v>
      </c>
      <c r="F14" s="19"/>
      <c r="G14" s="19">
        <v>0.276641597732254</v>
      </c>
      <c r="H14" s="19">
        <v>0.18317645072432701</v>
      </c>
      <c r="I14" s="19">
        <v>0.31689341285391098</v>
      </c>
      <c r="J14" s="19">
        <v>0.33162213822338299</v>
      </c>
      <c r="K14" s="19">
        <v>0.30452161218153501</v>
      </c>
      <c r="L14" s="19">
        <v>0.33726084741553503</v>
      </c>
      <c r="M14" s="19"/>
      <c r="N14" s="19">
        <v>0.22051491919843799</v>
      </c>
      <c r="O14" s="19">
        <v>0.33041754721354699</v>
      </c>
      <c r="P14" s="19">
        <v>0.279676271932288</v>
      </c>
      <c r="Q14" s="19">
        <v>0.34763800995879202</v>
      </c>
      <c r="R14" s="19"/>
      <c r="S14" s="19">
        <v>0.24467254418999301</v>
      </c>
      <c r="T14" s="19">
        <v>0.32908733244434102</v>
      </c>
      <c r="U14" s="19">
        <v>0.337716905785516</v>
      </c>
      <c r="V14" s="19">
        <v>0.27163468794919698</v>
      </c>
      <c r="W14" s="19">
        <v>0.28846644428902501</v>
      </c>
      <c r="X14" s="19">
        <v>0.25630438233334302</v>
      </c>
      <c r="Y14" s="19">
        <v>0.28956157587129899</v>
      </c>
      <c r="Z14" s="19">
        <v>0.30964004213163099</v>
      </c>
      <c r="AA14" s="19">
        <v>0.245176373572008</v>
      </c>
      <c r="AB14" s="19">
        <v>0.36984188266288198</v>
      </c>
      <c r="AC14" s="19">
        <v>0.299968968070566</v>
      </c>
      <c r="AD14" s="19">
        <v>0.36749967572766601</v>
      </c>
      <c r="AE14" s="19"/>
      <c r="AF14" s="19">
        <v>0.32342087978164002</v>
      </c>
      <c r="AG14" s="19">
        <v>0.244010687757965</v>
      </c>
      <c r="AH14" s="19">
        <v>0.16599383426265699</v>
      </c>
      <c r="AI14" s="19">
        <v>0.13049913920270401</v>
      </c>
      <c r="AJ14" s="19">
        <v>0.31298206823069502</v>
      </c>
      <c r="AK14" s="19"/>
      <c r="AL14" s="19">
        <v>0.306107522182546</v>
      </c>
      <c r="AM14" s="19">
        <v>0.208318628858881</v>
      </c>
      <c r="AN14" s="19">
        <v>0.150086418834111</v>
      </c>
      <c r="AO14" s="19">
        <v>9.4589315777626901E-2</v>
      </c>
      <c r="AP14" s="19">
        <v>0.29814988822379601</v>
      </c>
      <c r="AQ14" s="19"/>
      <c r="AR14" s="19">
        <v>0.35408216822425298</v>
      </c>
      <c r="AS14" s="19">
        <v>0.24419008418646301</v>
      </c>
      <c r="AT14" s="19">
        <v>9.3375043179412101E-2</v>
      </c>
    </row>
    <row r="15" spans="2:46" x14ac:dyDescent="0.3">
      <c r="B15" s="16"/>
    </row>
    <row r="16" spans="2:46" x14ac:dyDescent="0.3">
      <c r="B16" t="s">
        <v>66</v>
      </c>
    </row>
    <row r="17" spans="2:2" x14ac:dyDescent="0.3">
      <c r="B17" t="s">
        <v>67</v>
      </c>
    </row>
    <row r="19" spans="2:2" x14ac:dyDescent="0.3">
      <c r="B19"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T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299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49</v>
      </c>
      <c r="C9" s="17">
        <v>0.17929806356459299</v>
      </c>
      <c r="D9" s="17">
        <v>0.204600305311055</v>
      </c>
      <c r="E9" s="17">
        <v>0.15507341123146601</v>
      </c>
      <c r="F9" s="17"/>
      <c r="G9" s="17">
        <v>0.12544454775700001</v>
      </c>
      <c r="H9" s="17">
        <v>0.21177612769456999</v>
      </c>
      <c r="I9" s="17">
        <v>0.13607195032215399</v>
      </c>
      <c r="J9" s="17">
        <v>0.13850756547715101</v>
      </c>
      <c r="K9" s="17">
        <v>0.19323973588579901</v>
      </c>
      <c r="L9" s="17">
        <v>0.24778515822699801</v>
      </c>
      <c r="M9" s="17"/>
      <c r="N9" s="17">
        <v>0.209728659175588</v>
      </c>
      <c r="O9" s="17">
        <v>0.195264242120605</v>
      </c>
      <c r="P9" s="17">
        <v>0.150572310047449</v>
      </c>
      <c r="Q9" s="17">
        <v>0.15332083780552</v>
      </c>
      <c r="R9" s="17"/>
      <c r="S9" s="17">
        <v>0.182276531852651</v>
      </c>
      <c r="T9" s="17">
        <v>0.143627491922728</v>
      </c>
      <c r="U9" s="17">
        <v>0.236935322213529</v>
      </c>
      <c r="V9" s="17">
        <v>0.193352635620094</v>
      </c>
      <c r="W9" s="17">
        <v>0.18526942251126199</v>
      </c>
      <c r="X9" s="17">
        <v>0.148626576088039</v>
      </c>
      <c r="Y9" s="17">
        <v>0.20557897013619</v>
      </c>
      <c r="Z9" s="17">
        <v>0.156099446553494</v>
      </c>
      <c r="AA9" s="17">
        <v>0.16006864540545601</v>
      </c>
      <c r="AB9" s="17">
        <v>0.20733403421924099</v>
      </c>
      <c r="AC9" s="17">
        <v>0.15750218329177099</v>
      </c>
      <c r="AD9" s="17">
        <v>0.18525323179179101</v>
      </c>
      <c r="AE9" s="17"/>
      <c r="AF9" s="17">
        <v>5.69771592580786E-2</v>
      </c>
      <c r="AG9" s="17">
        <v>0.11891647422134299</v>
      </c>
      <c r="AH9" s="17">
        <v>3.3846301797912898E-2</v>
      </c>
      <c r="AI9" s="17">
        <v>0.51438411884775603</v>
      </c>
      <c r="AJ9" s="17">
        <v>0.15930414421106601</v>
      </c>
      <c r="AK9" s="17"/>
      <c r="AL9" s="17">
        <v>0.121068386743492</v>
      </c>
      <c r="AM9" s="17">
        <v>7.1188797128716397E-2</v>
      </c>
      <c r="AN9" s="17">
        <v>0.112220591464609</v>
      </c>
      <c r="AO9" s="17">
        <v>0.68498744268638101</v>
      </c>
      <c r="AP9" s="17">
        <v>4.61429522804866E-2</v>
      </c>
      <c r="AQ9" s="17"/>
      <c r="AR9" s="17">
        <v>6.4464246963665997E-2</v>
      </c>
      <c r="AS9" s="17">
        <v>0.13623007073553101</v>
      </c>
      <c r="AT9" s="17">
        <v>0.62131054543993403</v>
      </c>
    </row>
    <row r="10" spans="2:46" x14ac:dyDescent="0.3">
      <c r="B10" s="18" t="s">
        <v>48</v>
      </c>
      <c r="C10" s="17">
        <v>0.191327722132244</v>
      </c>
      <c r="D10" s="17">
        <v>0.21249884021133</v>
      </c>
      <c r="E10" s="17">
        <v>0.17118043843325001</v>
      </c>
      <c r="F10" s="17"/>
      <c r="G10" s="17">
        <v>0.214987930706936</v>
      </c>
      <c r="H10" s="17">
        <v>0.30822397216652803</v>
      </c>
      <c r="I10" s="17">
        <v>0.21101788287308201</v>
      </c>
      <c r="J10" s="17">
        <v>0.171824131310328</v>
      </c>
      <c r="K10" s="17">
        <v>0.12851252105353</v>
      </c>
      <c r="L10" s="17">
        <v>0.122552144592563</v>
      </c>
      <c r="M10" s="17"/>
      <c r="N10" s="17">
        <v>0.28191346368707998</v>
      </c>
      <c r="O10" s="17">
        <v>0.17050226714963199</v>
      </c>
      <c r="P10" s="17">
        <v>0.14809372559445899</v>
      </c>
      <c r="Q10" s="17">
        <v>0.15558536091856201</v>
      </c>
      <c r="R10" s="17"/>
      <c r="S10" s="17">
        <v>0.29644749094640099</v>
      </c>
      <c r="T10" s="17">
        <v>0.14923898993141901</v>
      </c>
      <c r="U10" s="17">
        <v>8.3946908281762406E-2</v>
      </c>
      <c r="V10" s="17">
        <v>0.161268332390092</v>
      </c>
      <c r="W10" s="17">
        <v>0.11690996790109499</v>
      </c>
      <c r="X10" s="17">
        <v>0.179432077791227</v>
      </c>
      <c r="Y10" s="17">
        <v>0.20170056312086401</v>
      </c>
      <c r="Z10" s="17">
        <v>0.26540189459386199</v>
      </c>
      <c r="AA10" s="17">
        <v>0.24025954067267</v>
      </c>
      <c r="AB10" s="17">
        <v>0.185224093212362</v>
      </c>
      <c r="AC10" s="17">
        <v>0.22151084238156499</v>
      </c>
      <c r="AD10" s="17">
        <v>0.13075476508469</v>
      </c>
      <c r="AE10" s="17"/>
      <c r="AF10" s="17">
        <v>7.4308729087522202E-2</v>
      </c>
      <c r="AG10" s="17">
        <v>0.44479391342135199</v>
      </c>
      <c r="AH10" s="17">
        <v>3.0068003339570201E-2</v>
      </c>
      <c r="AI10" s="17">
        <v>3.5159649070986801E-2</v>
      </c>
      <c r="AJ10" s="17">
        <v>0.10507659416078</v>
      </c>
      <c r="AK10" s="17"/>
      <c r="AL10" s="17">
        <v>0.101770841620242</v>
      </c>
      <c r="AM10" s="17">
        <v>2.82885712952755E-2</v>
      </c>
      <c r="AN10" s="17">
        <v>0.67943122004059497</v>
      </c>
      <c r="AO10" s="17">
        <v>4.8659841897943902E-2</v>
      </c>
      <c r="AP10" s="17">
        <v>9.8570825313536406E-2</v>
      </c>
      <c r="AQ10" s="17"/>
      <c r="AR10" s="17">
        <v>0.27148368234079101</v>
      </c>
      <c r="AS10" s="17">
        <v>0.15334763874217999</v>
      </c>
      <c r="AT10" s="17">
        <v>5.3052687992788998E-2</v>
      </c>
    </row>
    <row r="11" spans="2:46" x14ac:dyDescent="0.3">
      <c r="B11" s="18" t="s">
        <v>45</v>
      </c>
      <c r="C11" s="17">
        <v>0.22706527411535399</v>
      </c>
      <c r="D11" s="17">
        <v>0.26650364094237999</v>
      </c>
      <c r="E11" s="17">
        <v>0.18807739425131101</v>
      </c>
      <c r="F11" s="17"/>
      <c r="G11" s="17">
        <v>0.18768352940779501</v>
      </c>
      <c r="H11" s="17">
        <v>0.156919950280866</v>
      </c>
      <c r="I11" s="17">
        <v>0.20420381251525599</v>
      </c>
      <c r="J11" s="17">
        <v>0.25620191196995101</v>
      </c>
      <c r="K11" s="17">
        <v>0.31294338070181199</v>
      </c>
      <c r="L11" s="17">
        <v>0.247552025606954</v>
      </c>
      <c r="M11" s="17"/>
      <c r="N11" s="17">
        <v>0.18376153452813701</v>
      </c>
      <c r="O11" s="17">
        <v>0.186833094582674</v>
      </c>
      <c r="P11" s="17">
        <v>0.33331953056924102</v>
      </c>
      <c r="Q11" s="17">
        <v>0.22103237692188199</v>
      </c>
      <c r="R11" s="17"/>
      <c r="S11" s="17">
        <v>0.17158913192427699</v>
      </c>
      <c r="T11" s="17">
        <v>0.23836789748134099</v>
      </c>
      <c r="U11" s="17">
        <v>0.26315431725585903</v>
      </c>
      <c r="V11" s="17">
        <v>0.27594013353524699</v>
      </c>
      <c r="W11" s="17">
        <v>0.25849054358301998</v>
      </c>
      <c r="X11" s="17">
        <v>0.257605289389502</v>
      </c>
      <c r="Y11" s="17">
        <v>0.24240319371657901</v>
      </c>
      <c r="Z11" s="17">
        <v>0.23032160564089099</v>
      </c>
      <c r="AA11" s="17">
        <v>0.208083805727143</v>
      </c>
      <c r="AB11" s="17">
        <v>0.19608473253769099</v>
      </c>
      <c r="AC11" s="17">
        <v>0.18854309190237301</v>
      </c>
      <c r="AD11" s="17">
        <v>0.21106219849301799</v>
      </c>
      <c r="AE11" s="17"/>
      <c r="AF11" s="17">
        <v>8.6641086710248102E-2</v>
      </c>
      <c r="AG11" s="17">
        <v>0.116688235052054</v>
      </c>
      <c r="AH11" s="17">
        <v>0.77584127861401098</v>
      </c>
      <c r="AI11" s="17">
        <v>0.24394178155155199</v>
      </c>
      <c r="AJ11" s="17">
        <v>8.3650681492812601E-2</v>
      </c>
      <c r="AK11" s="17"/>
      <c r="AL11" s="17">
        <v>6.6631284821285997E-2</v>
      </c>
      <c r="AM11" s="17">
        <v>0.69566607111027801</v>
      </c>
      <c r="AN11" s="17">
        <v>4.8378503713952602E-2</v>
      </c>
      <c r="AO11" s="17">
        <v>8.2432922925448293E-2</v>
      </c>
      <c r="AP11" s="17">
        <v>9.2639686755037601E-2</v>
      </c>
      <c r="AQ11" s="17"/>
      <c r="AR11" s="17">
        <v>0.16214297976730899</v>
      </c>
      <c r="AS11" s="17">
        <v>0.40356271670435201</v>
      </c>
      <c r="AT11" s="17">
        <v>0.143921887269988</v>
      </c>
    </row>
    <row r="12" spans="2:46" x14ac:dyDescent="0.3">
      <c r="B12" s="18" t="s">
        <v>47</v>
      </c>
      <c r="C12" s="17">
        <v>7.1763940792643005E-2</v>
      </c>
      <c r="D12" s="17">
        <v>6.2978806173831794E-2</v>
      </c>
      <c r="E12" s="17">
        <v>7.9682394535016104E-2</v>
      </c>
      <c r="F12" s="17"/>
      <c r="G12" s="17">
        <v>7.0779959456966898E-2</v>
      </c>
      <c r="H12" s="17">
        <v>7.1385867998345703E-2</v>
      </c>
      <c r="I12" s="17">
        <v>7.58910241632271E-2</v>
      </c>
      <c r="J12" s="17">
        <v>8.8557456607738894E-2</v>
      </c>
      <c r="K12" s="17">
        <v>6.3280741742556698E-2</v>
      </c>
      <c r="L12" s="17">
        <v>6.14138837408112E-2</v>
      </c>
      <c r="M12" s="17"/>
      <c r="N12" s="17">
        <v>8.6027915953299505E-2</v>
      </c>
      <c r="O12" s="17">
        <v>8.4995757663709606E-2</v>
      </c>
      <c r="P12" s="17">
        <v>5.2366498172956501E-2</v>
      </c>
      <c r="Q12" s="17">
        <v>6.0557304713553098E-2</v>
      </c>
      <c r="R12" s="17"/>
      <c r="S12" s="17">
        <v>7.6615820378302696E-2</v>
      </c>
      <c r="T12" s="17">
        <v>0.103179365776874</v>
      </c>
      <c r="U12" s="17">
        <v>8.5421148643986505E-2</v>
      </c>
      <c r="V12" s="17">
        <v>6.7877507762284503E-2</v>
      </c>
      <c r="W12" s="17">
        <v>6.3287513684329805E-2</v>
      </c>
      <c r="X12" s="17">
        <v>4.6317868778820402E-2</v>
      </c>
      <c r="Y12" s="17">
        <v>7.0722301929417905E-2</v>
      </c>
      <c r="Z12" s="17">
        <v>5.9615357567385001E-2</v>
      </c>
      <c r="AA12" s="17">
        <v>6.7211374687051906E-2</v>
      </c>
      <c r="AB12" s="17">
        <v>5.50557630697718E-2</v>
      </c>
      <c r="AC12" s="17">
        <v>7.2254020362983506E-2</v>
      </c>
      <c r="AD12" s="17">
        <v>6.9421401149732206E-2</v>
      </c>
      <c r="AE12" s="17"/>
      <c r="AF12" s="17">
        <v>9.1435528209655906E-2</v>
      </c>
      <c r="AG12" s="17">
        <v>6.1465501502768E-2</v>
      </c>
      <c r="AH12" s="17">
        <v>1.7194248937393599E-2</v>
      </c>
      <c r="AI12" s="17">
        <v>2.55246580900928E-2</v>
      </c>
      <c r="AJ12" s="17">
        <v>0.32784251085494098</v>
      </c>
      <c r="AK12" s="17"/>
      <c r="AL12" s="17">
        <v>0.44729249872430898</v>
      </c>
      <c r="AM12" s="17">
        <v>1.37993440497081E-2</v>
      </c>
      <c r="AN12" s="17">
        <v>2.7670332294015498E-2</v>
      </c>
      <c r="AO12" s="17">
        <v>2.3096998059356701E-2</v>
      </c>
      <c r="AP12" s="17">
        <v>8.2110545374410704E-2</v>
      </c>
      <c r="AQ12" s="17"/>
      <c r="AR12" s="17">
        <v>9.9481938569149997E-2</v>
      </c>
      <c r="AS12" s="17">
        <v>6.5464939505195593E-2</v>
      </c>
      <c r="AT12" s="17">
        <v>2.9794866962505599E-2</v>
      </c>
    </row>
    <row r="13" spans="2:46" x14ac:dyDescent="0.3">
      <c r="B13" s="18" t="s">
        <v>50</v>
      </c>
      <c r="C13" s="17">
        <v>4.4901904144666001E-2</v>
      </c>
      <c r="D13" s="17">
        <v>3.2772931389179E-2</v>
      </c>
      <c r="E13" s="17">
        <v>5.5906321656031099E-2</v>
      </c>
      <c r="F13" s="17"/>
      <c r="G13" s="17">
        <v>0.12322254061956001</v>
      </c>
      <c r="H13" s="17">
        <v>6.5918934151677905E-2</v>
      </c>
      <c r="I13" s="17">
        <v>3.6486445772279399E-2</v>
      </c>
      <c r="J13" s="17">
        <v>1.8083626605834398E-2</v>
      </c>
      <c r="K13" s="17">
        <v>2.8342667143935601E-2</v>
      </c>
      <c r="L13" s="17">
        <v>1.54418707729934E-2</v>
      </c>
      <c r="M13" s="17"/>
      <c r="N13" s="17">
        <v>4.6277055773631497E-2</v>
      </c>
      <c r="O13" s="17">
        <v>3.6040305894484398E-2</v>
      </c>
      <c r="P13" s="17">
        <v>4.17819667348008E-2</v>
      </c>
      <c r="Q13" s="17">
        <v>5.5894413068357102E-2</v>
      </c>
      <c r="R13" s="17"/>
      <c r="S13" s="17">
        <v>2.4550987142276399E-2</v>
      </c>
      <c r="T13" s="17">
        <v>4.5371978101777601E-2</v>
      </c>
      <c r="U13" s="17">
        <v>1.80542138459709E-2</v>
      </c>
      <c r="V13" s="17">
        <v>2.4632996503622301E-2</v>
      </c>
      <c r="W13" s="17">
        <v>5.0756106519059797E-2</v>
      </c>
      <c r="X13" s="17">
        <v>8.8833421295530304E-2</v>
      </c>
      <c r="Y13" s="17">
        <v>6.3875581939373496E-2</v>
      </c>
      <c r="Z13" s="17">
        <v>4.1180245698454798E-2</v>
      </c>
      <c r="AA13" s="17">
        <v>6.2528196859011301E-2</v>
      </c>
      <c r="AB13" s="17">
        <v>2.55638439433379E-2</v>
      </c>
      <c r="AC13" s="17">
        <v>4.9399977952587597E-2</v>
      </c>
      <c r="AD13" s="17">
        <v>6.5280542998413696E-2</v>
      </c>
      <c r="AE13" s="17"/>
      <c r="AF13" s="17">
        <v>0.37922761708735803</v>
      </c>
      <c r="AG13" s="17">
        <v>3.8375708509064597E-2</v>
      </c>
      <c r="AH13" s="17">
        <v>9.0585185697845301E-3</v>
      </c>
      <c r="AI13" s="17">
        <v>9.0034301736677397E-3</v>
      </c>
      <c r="AJ13" s="17">
        <v>2.4975049472149399E-2</v>
      </c>
      <c r="AK13" s="17"/>
      <c r="AL13" s="17">
        <v>1.0899998553244999E-2</v>
      </c>
      <c r="AM13" s="17">
        <v>1.4979487960535399E-2</v>
      </c>
      <c r="AN13" s="17">
        <v>1.4347457471042799E-2</v>
      </c>
      <c r="AO13" s="17">
        <v>1.7984149711066901E-2</v>
      </c>
      <c r="AP13" s="17">
        <v>0.38650134782863799</v>
      </c>
      <c r="AQ13" s="17"/>
      <c r="AR13" s="17">
        <v>7.15002347300287E-2</v>
      </c>
      <c r="AS13" s="17">
        <v>2.8531178599722901E-2</v>
      </c>
      <c r="AT13" s="17">
        <v>1.0703774937715E-2</v>
      </c>
    </row>
    <row r="14" spans="2:46" x14ac:dyDescent="0.3">
      <c r="B14" s="18" t="s">
        <v>79</v>
      </c>
      <c r="C14" s="19">
        <v>0.28564309525050002</v>
      </c>
      <c r="D14" s="19">
        <v>0.220645475972224</v>
      </c>
      <c r="E14" s="19">
        <v>0.35008003989292702</v>
      </c>
      <c r="F14" s="19"/>
      <c r="G14" s="19">
        <v>0.27788149205174201</v>
      </c>
      <c r="H14" s="19">
        <v>0.18577514770801201</v>
      </c>
      <c r="I14" s="19">
        <v>0.33632888435400099</v>
      </c>
      <c r="J14" s="19">
        <v>0.32682530802899601</v>
      </c>
      <c r="K14" s="19">
        <v>0.27368095347236698</v>
      </c>
      <c r="L14" s="19">
        <v>0.305254917059681</v>
      </c>
      <c r="M14" s="19"/>
      <c r="N14" s="19">
        <v>0.192291370882264</v>
      </c>
      <c r="O14" s="19">
        <v>0.32636433258889502</v>
      </c>
      <c r="P14" s="19">
        <v>0.27386596888109399</v>
      </c>
      <c r="Q14" s="19">
        <v>0.35360970657212598</v>
      </c>
      <c r="R14" s="19"/>
      <c r="S14" s="19">
        <v>0.24852003775609099</v>
      </c>
      <c r="T14" s="19">
        <v>0.32021427678586101</v>
      </c>
      <c r="U14" s="19">
        <v>0.31248808975889197</v>
      </c>
      <c r="V14" s="19">
        <v>0.27692839418866</v>
      </c>
      <c r="W14" s="19">
        <v>0.325286445801234</v>
      </c>
      <c r="X14" s="19">
        <v>0.27918476665688202</v>
      </c>
      <c r="Y14" s="19">
        <v>0.21571938915757599</v>
      </c>
      <c r="Z14" s="19">
        <v>0.24738144994591399</v>
      </c>
      <c r="AA14" s="19">
        <v>0.26184843664866803</v>
      </c>
      <c r="AB14" s="19">
        <v>0.33073753301759701</v>
      </c>
      <c r="AC14" s="19">
        <v>0.31078988410871999</v>
      </c>
      <c r="AD14" s="19">
        <v>0.33822786048235598</v>
      </c>
      <c r="AE14" s="19"/>
      <c r="AF14" s="19">
        <v>0.31140987964713701</v>
      </c>
      <c r="AG14" s="19">
        <v>0.21976016729341799</v>
      </c>
      <c r="AH14" s="19">
        <v>0.13399164874132799</v>
      </c>
      <c r="AI14" s="19">
        <v>0.17198636226594499</v>
      </c>
      <c r="AJ14" s="19">
        <v>0.29915101980825098</v>
      </c>
      <c r="AK14" s="19"/>
      <c r="AL14" s="19">
        <v>0.252336989537426</v>
      </c>
      <c r="AM14" s="19">
        <v>0.176077728455487</v>
      </c>
      <c r="AN14" s="19">
        <v>0.117951895015785</v>
      </c>
      <c r="AO14" s="19">
        <v>0.14283864471980301</v>
      </c>
      <c r="AP14" s="19">
        <v>0.29403464244789101</v>
      </c>
      <c r="AQ14" s="19"/>
      <c r="AR14" s="19">
        <v>0.33092691762905502</v>
      </c>
      <c r="AS14" s="19">
        <v>0.21286345571301801</v>
      </c>
      <c r="AT14" s="19">
        <v>0.14121623739706801</v>
      </c>
    </row>
    <row r="15" spans="2:46" x14ac:dyDescent="0.3">
      <c r="B15" s="16"/>
    </row>
    <row r="16" spans="2:46" x14ac:dyDescent="0.3">
      <c r="B16" t="s">
        <v>66</v>
      </c>
    </row>
    <row r="17" spans="2:2" x14ac:dyDescent="0.3">
      <c r="B17" t="s">
        <v>67</v>
      </c>
    </row>
    <row r="19" spans="2:2" x14ac:dyDescent="0.3">
      <c r="B19"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T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300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49</v>
      </c>
      <c r="C9" s="17">
        <v>0.14052680683258401</v>
      </c>
      <c r="D9" s="17">
        <v>0.15129799701215799</v>
      </c>
      <c r="E9" s="17">
        <v>0.130404260945015</v>
      </c>
      <c r="F9" s="17"/>
      <c r="G9" s="17">
        <v>0.11602562151502401</v>
      </c>
      <c r="H9" s="17">
        <v>0.188390944752482</v>
      </c>
      <c r="I9" s="17">
        <v>8.5924138363325395E-2</v>
      </c>
      <c r="J9" s="17">
        <v>0.103893164821526</v>
      </c>
      <c r="K9" s="17">
        <v>0.158654325024183</v>
      </c>
      <c r="L9" s="17">
        <v>0.18003675695309701</v>
      </c>
      <c r="M9" s="17"/>
      <c r="N9" s="17">
        <v>0.16381428818567001</v>
      </c>
      <c r="O9" s="17">
        <v>0.139838367252931</v>
      </c>
      <c r="P9" s="17">
        <v>0.149413317307867</v>
      </c>
      <c r="Q9" s="17">
        <v>0.110017562470782</v>
      </c>
      <c r="R9" s="17"/>
      <c r="S9" s="17">
        <v>0.171075390435703</v>
      </c>
      <c r="T9" s="17">
        <v>0.110188377209525</v>
      </c>
      <c r="U9" s="17">
        <v>0.16225276263115099</v>
      </c>
      <c r="V9" s="17">
        <v>0.15726891925453301</v>
      </c>
      <c r="W9" s="17">
        <v>0.163992921982101</v>
      </c>
      <c r="X9" s="17">
        <v>0.12949633432140201</v>
      </c>
      <c r="Y9" s="17">
        <v>0.170096255720601</v>
      </c>
      <c r="Z9" s="17">
        <v>0.110712125730855</v>
      </c>
      <c r="AA9" s="17">
        <v>0.108331234320815</v>
      </c>
      <c r="AB9" s="17">
        <v>0.122711078651938</v>
      </c>
      <c r="AC9" s="17">
        <v>0.117358630539352</v>
      </c>
      <c r="AD9" s="17">
        <v>0.16998785413246201</v>
      </c>
      <c r="AE9" s="17"/>
      <c r="AF9" s="17">
        <v>3.99569761203908E-2</v>
      </c>
      <c r="AG9" s="17">
        <v>6.2604078892651405E-2</v>
      </c>
      <c r="AH9" s="17">
        <v>5.5816582564768201E-2</v>
      </c>
      <c r="AI9" s="17">
        <v>0.47729639470818802</v>
      </c>
      <c r="AJ9" s="17">
        <v>9.3592696931298597E-2</v>
      </c>
      <c r="AK9" s="17"/>
      <c r="AL9" s="17">
        <v>6.2046630709805498E-2</v>
      </c>
      <c r="AM9" s="17">
        <v>8.8919962466517899E-2</v>
      </c>
      <c r="AN9" s="17">
        <v>5.26123722321288E-2</v>
      </c>
      <c r="AO9" s="17">
        <v>0.60077234297759796</v>
      </c>
      <c r="AP9" s="17">
        <v>4.4649059665916098E-2</v>
      </c>
      <c r="AQ9" s="17"/>
      <c r="AR9" s="17">
        <v>3.7620662742038999E-2</v>
      </c>
      <c r="AS9" s="17">
        <v>0.10389509421991799</v>
      </c>
      <c r="AT9" s="17">
        <v>0.53220866872721695</v>
      </c>
    </row>
    <row r="10" spans="2:46" x14ac:dyDescent="0.3">
      <c r="B10" s="18" t="s">
        <v>48</v>
      </c>
      <c r="C10" s="17">
        <v>0.243937617410942</v>
      </c>
      <c r="D10" s="17">
        <v>0.292722468447569</v>
      </c>
      <c r="E10" s="17">
        <v>0.19585529457759501</v>
      </c>
      <c r="F10" s="17"/>
      <c r="G10" s="17">
        <v>0.232919240063718</v>
      </c>
      <c r="H10" s="17">
        <v>0.34828593423645798</v>
      </c>
      <c r="I10" s="17">
        <v>0.26233920559959201</v>
      </c>
      <c r="J10" s="17">
        <v>0.21685892407869101</v>
      </c>
      <c r="K10" s="17">
        <v>0.20228123649344701</v>
      </c>
      <c r="L10" s="17">
        <v>0.20144573038004901</v>
      </c>
      <c r="M10" s="17"/>
      <c r="N10" s="17">
        <v>0.33723358898756001</v>
      </c>
      <c r="O10" s="17">
        <v>0.24862365277024001</v>
      </c>
      <c r="P10" s="17">
        <v>0.18058270535129201</v>
      </c>
      <c r="Q10" s="17">
        <v>0.19521894690918601</v>
      </c>
      <c r="R10" s="17"/>
      <c r="S10" s="17">
        <v>0.32300510243630998</v>
      </c>
      <c r="T10" s="17">
        <v>0.221863605740657</v>
      </c>
      <c r="U10" s="17">
        <v>0.154521725785739</v>
      </c>
      <c r="V10" s="17">
        <v>0.21026538762071301</v>
      </c>
      <c r="W10" s="17">
        <v>0.159536908171095</v>
      </c>
      <c r="X10" s="17">
        <v>0.28127600837376798</v>
      </c>
      <c r="Y10" s="17">
        <v>0.25416121080257997</v>
      </c>
      <c r="Z10" s="17">
        <v>0.33130502363696501</v>
      </c>
      <c r="AA10" s="17">
        <v>0.25339490451655799</v>
      </c>
      <c r="AB10" s="17">
        <v>0.24216539167737</v>
      </c>
      <c r="AC10" s="17">
        <v>0.28945687843061202</v>
      </c>
      <c r="AD10" s="17">
        <v>0.145542990544103</v>
      </c>
      <c r="AE10" s="17"/>
      <c r="AF10" s="17">
        <v>7.9451147503123806E-2</v>
      </c>
      <c r="AG10" s="17">
        <v>0.53237117213024698</v>
      </c>
      <c r="AH10" s="17">
        <v>5.8902824255506997E-2</v>
      </c>
      <c r="AI10" s="17">
        <v>6.8564194890507302E-2</v>
      </c>
      <c r="AJ10" s="17">
        <v>0.14075986800210699</v>
      </c>
      <c r="AK10" s="17"/>
      <c r="AL10" s="17">
        <v>0.113562295318099</v>
      </c>
      <c r="AM10" s="17">
        <v>5.5120003784132302E-2</v>
      </c>
      <c r="AN10" s="17">
        <v>0.76649559763849096</v>
      </c>
      <c r="AO10" s="17">
        <v>8.5242133017646202E-2</v>
      </c>
      <c r="AP10" s="17">
        <v>0.13809372356629901</v>
      </c>
      <c r="AQ10" s="17"/>
      <c r="AR10" s="17">
        <v>0.32456773799333899</v>
      </c>
      <c r="AS10" s="17">
        <v>0.21684516878450799</v>
      </c>
      <c r="AT10" s="17">
        <v>9.1426018664016701E-2</v>
      </c>
    </row>
    <row r="11" spans="2:46" x14ac:dyDescent="0.3">
      <c r="B11" s="18" t="s">
        <v>45</v>
      </c>
      <c r="C11" s="17">
        <v>0.171857020478488</v>
      </c>
      <c r="D11" s="17">
        <v>0.19011840318449399</v>
      </c>
      <c r="E11" s="17">
        <v>0.15449894754652899</v>
      </c>
      <c r="F11" s="17"/>
      <c r="G11" s="17">
        <v>0.143017570507988</v>
      </c>
      <c r="H11" s="17">
        <v>0.135588223285767</v>
      </c>
      <c r="I11" s="17">
        <v>0.183151209415396</v>
      </c>
      <c r="J11" s="17">
        <v>0.20414357816803899</v>
      </c>
      <c r="K11" s="17">
        <v>0.20422867623836499</v>
      </c>
      <c r="L11" s="17">
        <v>0.16334046144991499</v>
      </c>
      <c r="M11" s="17"/>
      <c r="N11" s="17">
        <v>0.13631789655201501</v>
      </c>
      <c r="O11" s="17">
        <v>0.13381534653417099</v>
      </c>
      <c r="P11" s="17">
        <v>0.248737914297431</v>
      </c>
      <c r="Q11" s="17">
        <v>0.18248091495586999</v>
      </c>
      <c r="R11" s="17"/>
      <c r="S11" s="17">
        <v>0.127602890992985</v>
      </c>
      <c r="T11" s="17">
        <v>0.16663951959669601</v>
      </c>
      <c r="U11" s="17">
        <v>0.218482218007443</v>
      </c>
      <c r="V11" s="17">
        <v>0.210057149500049</v>
      </c>
      <c r="W11" s="17">
        <v>0.20238671297897301</v>
      </c>
      <c r="X11" s="17">
        <v>0.151420031948196</v>
      </c>
      <c r="Y11" s="17">
        <v>0.16628305758753001</v>
      </c>
      <c r="Z11" s="17">
        <v>0.17012167987719701</v>
      </c>
      <c r="AA11" s="17">
        <v>0.203956072253104</v>
      </c>
      <c r="AB11" s="17">
        <v>0.13654251869424899</v>
      </c>
      <c r="AC11" s="17">
        <v>0.177564158806058</v>
      </c>
      <c r="AD11" s="17">
        <v>0.14804790775691801</v>
      </c>
      <c r="AE11" s="17"/>
      <c r="AF11" s="17">
        <v>6.6120365829737807E-2</v>
      </c>
      <c r="AG11" s="17">
        <v>8.9752328976798607E-2</v>
      </c>
      <c r="AH11" s="17">
        <v>0.64925811091108698</v>
      </c>
      <c r="AI11" s="17">
        <v>0.157236684209109</v>
      </c>
      <c r="AJ11" s="17">
        <v>4.4634113157782797E-2</v>
      </c>
      <c r="AK11" s="17"/>
      <c r="AL11" s="17">
        <v>1.5642576156282999E-2</v>
      </c>
      <c r="AM11" s="17">
        <v>0.56436727177247403</v>
      </c>
      <c r="AN11" s="17">
        <v>3.975936578988E-2</v>
      </c>
      <c r="AO11" s="17">
        <v>5.2130844998229897E-2</v>
      </c>
      <c r="AP11" s="17">
        <v>4.8685234123770099E-2</v>
      </c>
      <c r="AQ11" s="17"/>
      <c r="AR11" s="17">
        <v>0.118840630958558</v>
      </c>
      <c r="AS11" s="17">
        <v>0.30377044804972902</v>
      </c>
      <c r="AT11" s="17">
        <v>9.9170586430837204E-2</v>
      </c>
    </row>
    <row r="12" spans="2:46" x14ac:dyDescent="0.3">
      <c r="B12" s="18" t="s">
        <v>47</v>
      </c>
      <c r="C12" s="17">
        <v>9.0867000274741094E-2</v>
      </c>
      <c r="D12" s="17">
        <v>8.3625934998282803E-2</v>
      </c>
      <c r="E12" s="17">
        <v>9.8220268902424496E-2</v>
      </c>
      <c r="F12" s="17"/>
      <c r="G12" s="17">
        <v>0.110346122256063</v>
      </c>
      <c r="H12" s="17">
        <v>5.3588712900089097E-2</v>
      </c>
      <c r="I12" s="17">
        <v>6.5428627568126604E-2</v>
      </c>
      <c r="J12" s="17">
        <v>0.107545196327062</v>
      </c>
      <c r="K12" s="17">
        <v>9.9626180165573494E-2</v>
      </c>
      <c r="L12" s="17">
        <v>0.109496947488745</v>
      </c>
      <c r="M12" s="17"/>
      <c r="N12" s="17">
        <v>0.106427321927727</v>
      </c>
      <c r="O12" s="17">
        <v>9.8336162785534906E-2</v>
      </c>
      <c r="P12" s="17">
        <v>7.3905242141981797E-2</v>
      </c>
      <c r="Q12" s="17">
        <v>7.7864642846926305E-2</v>
      </c>
      <c r="R12" s="17"/>
      <c r="S12" s="17">
        <v>8.45177493640904E-2</v>
      </c>
      <c r="T12" s="17">
        <v>0.120429172074954</v>
      </c>
      <c r="U12" s="17">
        <v>0.10401917137946</v>
      </c>
      <c r="V12" s="17">
        <v>0.10420355663905199</v>
      </c>
      <c r="W12" s="17">
        <v>7.0073094722617399E-2</v>
      </c>
      <c r="X12" s="17">
        <v>8.0167372188715905E-2</v>
      </c>
      <c r="Y12" s="17">
        <v>9.6524309829572302E-2</v>
      </c>
      <c r="Z12" s="17">
        <v>9.0271181575762097E-2</v>
      </c>
      <c r="AA12" s="17">
        <v>8.9654987891617299E-2</v>
      </c>
      <c r="AB12" s="17">
        <v>6.6993720853613506E-2</v>
      </c>
      <c r="AC12" s="17">
        <v>6.7695839219262005E-2</v>
      </c>
      <c r="AD12" s="17">
        <v>9.8841184804999496E-2</v>
      </c>
      <c r="AE12" s="17"/>
      <c r="AF12" s="17">
        <v>8.0102861179793594E-2</v>
      </c>
      <c r="AG12" s="17">
        <v>7.1142172903961895E-2</v>
      </c>
      <c r="AH12" s="17">
        <v>1.7790148416330899E-2</v>
      </c>
      <c r="AI12" s="17">
        <v>4.5383995219089701E-2</v>
      </c>
      <c r="AJ12" s="17">
        <v>0.43237979247556102</v>
      </c>
      <c r="AK12" s="17"/>
      <c r="AL12" s="17">
        <v>0.56344356817078201</v>
      </c>
      <c r="AM12" s="17">
        <v>2.66015597512817E-2</v>
      </c>
      <c r="AN12" s="17">
        <v>1.55007567409703E-2</v>
      </c>
      <c r="AO12" s="17">
        <v>4.5674516097154998E-2</v>
      </c>
      <c r="AP12" s="17">
        <v>8.0759696554030702E-2</v>
      </c>
      <c r="AQ12" s="17"/>
      <c r="AR12" s="17">
        <v>0.11752510819345401</v>
      </c>
      <c r="AS12" s="17">
        <v>9.5687140468352597E-2</v>
      </c>
      <c r="AT12" s="17">
        <v>4.1541855358924698E-2</v>
      </c>
    </row>
    <row r="13" spans="2:46" x14ac:dyDescent="0.3">
      <c r="B13" s="18" t="s">
        <v>50</v>
      </c>
      <c r="C13" s="17">
        <v>7.2615485086517995E-2</v>
      </c>
      <c r="D13" s="17">
        <v>6.5266886572456106E-2</v>
      </c>
      <c r="E13" s="17">
        <v>7.8135910388086802E-2</v>
      </c>
      <c r="F13" s="17"/>
      <c r="G13" s="17">
        <v>0.14544055041227799</v>
      </c>
      <c r="H13" s="17">
        <v>0.12834695480868499</v>
      </c>
      <c r="I13" s="17">
        <v>7.0936622467020302E-2</v>
      </c>
      <c r="J13" s="17">
        <v>3.5918962375967402E-2</v>
      </c>
      <c r="K13" s="17">
        <v>3.3707321051919502E-2</v>
      </c>
      <c r="L13" s="17">
        <v>3.6151608917536202E-2</v>
      </c>
      <c r="M13" s="17"/>
      <c r="N13" s="17">
        <v>7.78663633441741E-2</v>
      </c>
      <c r="O13" s="17">
        <v>6.6941543890710803E-2</v>
      </c>
      <c r="P13" s="17">
        <v>5.7613734688208497E-2</v>
      </c>
      <c r="Q13" s="17">
        <v>8.6892104731532097E-2</v>
      </c>
      <c r="R13" s="17"/>
      <c r="S13" s="17">
        <v>5.6895455421272202E-2</v>
      </c>
      <c r="T13" s="17">
        <v>8.0054416410637194E-2</v>
      </c>
      <c r="U13" s="17">
        <v>5.1333762155645501E-2</v>
      </c>
      <c r="V13" s="17">
        <v>6.1756120035409097E-2</v>
      </c>
      <c r="W13" s="17">
        <v>6.8210700535870403E-2</v>
      </c>
      <c r="X13" s="17">
        <v>0.104264804470467</v>
      </c>
      <c r="Y13" s="17">
        <v>7.4867922899903294E-2</v>
      </c>
      <c r="Z13" s="17">
        <v>7.0091379702952802E-2</v>
      </c>
      <c r="AA13" s="17">
        <v>9.7742876598085601E-2</v>
      </c>
      <c r="AB13" s="17">
        <v>6.00966460446083E-2</v>
      </c>
      <c r="AC13" s="17">
        <v>7.34088165614174E-2</v>
      </c>
      <c r="AD13" s="17">
        <v>6.0070132236164198E-2</v>
      </c>
      <c r="AE13" s="17"/>
      <c r="AF13" s="17">
        <v>0.51182223437826102</v>
      </c>
      <c r="AG13" s="17">
        <v>6.64578451955984E-2</v>
      </c>
      <c r="AH13" s="17">
        <v>1.2130261172839199E-2</v>
      </c>
      <c r="AI13" s="17">
        <v>3.2047251105797703E-2</v>
      </c>
      <c r="AJ13" s="17">
        <v>5.0969890099197099E-2</v>
      </c>
      <c r="AK13" s="17"/>
      <c r="AL13" s="17">
        <v>4.7268923089482003E-2</v>
      </c>
      <c r="AM13" s="17">
        <v>1.89738798089794E-2</v>
      </c>
      <c r="AN13" s="17">
        <v>3.8850783462306297E-2</v>
      </c>
      <c r="AO13" s="17">
        <v>2.9485177758854099E-2</v>
      </c>
      <c r="AP13" s="17">
        <v>0.50063620328412495</v>
      </c>
      <c r="AQ13" s="17"/>
      <c r="AR13" s="17">
        <v>0.103450088383449</v>
      </c>
      <c r="AS13" s="17">
        <v>4.6539675603757998E-2</v>
      </c>
      <c r="AT13" s="17">
        <v>3.2625651801890997E-2</v>
      </c>
    </row>
    <row r="14" spans="2:46" x14ac:dyDescent="0.3">
      <c r="B14" s="18" t="s">
        <v>79</v>
      </c>
      <c r="C14" s="19">
        <v>0.28019606991672702</v>
      </c>
      <c r="D14" s="19">
        <v>0.216968309785041</v>
      </c>
      <c r="E14" s="19">
        <v>0.34288531764034902</v>
      </c>
      <c r="F14" s="19"/>
      <c r="G14" s="19">
        <v>0.252250895244929</v>
      </c>
      <c r="H14" s="19">
        <v>0.14579923001651801</v>
      </c>
      <c r="I14" s="19">
        <v>0.33222019658654001</v>
      </c>
      <c r="J14" s="19">
        <v>0.331640174228715</v>
      </c>
      <c r="K14" s="19">
        <v>0.30150226102651301</v>
      </c>
      <c r="L14" s="19">
        <v>0.30952849481065797</v>
      </c>
      <c r="M14" s="19"/>
      <c r="N14" s="19">
        <v>0.17834054100285399</v>
      </c>
      <c r="O14" s="19">
        <v>0.312444926766413</v>
      </c>
      <c r="P14" s="19">
        <v>0.28974708621321998</v>
      </c>
      <c r="Q14" s="19">
        <v>0.34752582808570398</v>
      </c>
      <c r="R14" s="19"/>
      <c r="S14" s="19">
        <v>0.23690341134963999</v>
      </c>
      <c r="T14" s="19">
        <v>0.300824908967531</v>
      </c>
      <c r="U14" s="19">
        <v>0.30939036004056197</v>
      </c>
      <c r="V14" s="19">
        <v>0.25644886695024399</v>
      </c>
      <c r="W14" s="19">
        <v>0.33579966160934299</v>
      </c>
      <c r="X14" s="19">
        <v>0.25337544869745099</v>
      </c>
      <c r="Y14" s="19">
        <v>0.23806724315981301</v>
      </c>
      <c r="Z14" s="19">
        <v>0.22749860947626799</v>
      </c>
      <c r="AA14" s="19">
        <v>0.24691992441982</v>
      </c>
      <c r="AB14" s="19">
        <v>0.37149064407822202</v>
      </c>
      <c r="AC14" s="19">
        <v>0.27451567644329899</v>
      </c>
      <c r="AD14" s="19">
        <v>0.37750993052535298</v>
      </c>
      <c r="AE14" s="19"/>
      <c r="AF14" s="19">
        <v>0.22254641498869299</v>
      </c>
      <c r="AG14" s="19">
        <v>0.17767240190074299</v>
      </c>
      <c r="AH14" s="19">
        <v>0.20610207267946801</v>
      </c>
      <c r="AI14" s="19">
        <v>0.219471479867308</v>
      </c>
      <c r="AJ14" s="19">
        <v>0.23766363933405399</v>
      </c>
      <c r="AK14" s="19"/>
      <c r="AL14" s="19">
        <v>0.19803600655554901</v>
      </c>
      <c r="AM14" s="19">
        <v>0.246017322416614</v>
      </c>
      <c r="AN14" s="19">
        <v>8.67811241362237E-2</v>
      </c>
      <c r="AO14" s="19">
        <v>0.186694985150516</v>
      </c>
      <c r="AP14" s="19">
        <v>0.18717608280586001</v>
      </c>
      <c r="AQ14" s="19"/>
      <c r="AR14" s="19">
        <v>0.29799577172916097</v>
      </c>
      <c r="AS14" s="19">
        <v>0.233262472873735</v>
      </c>
      <c r="AT14" s="19">
        <v>0.20302721901711299</v>
      </c>
    </row>
    <row r="15" spans="2:46" x14ac:dyDescent="0.3">
      <c r="B15" s="16"/>
    </row>
    <row r="16" spans="2:46" x14ac:dyDescent="0.3">
      <c r="B16" t="s">
        <v>66</v>
      </c>
    </row>
    <row r="17" spans="2:2" x14ac:dyDescent="0.3">
      <c r="B17" t="s">
        <v>67</v>
      </c>
    </row>
    <row r="19" spans="2:2" x14ac:dyDescent="0.3">
      <c r="B19"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T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301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49</v>
      </c>
      <c r="C9" s="17">
        <v>0.16782622145623599</v>
      </c>
      <c r="D9" s="17">
        <v>0.18064798171392399</v>
      </c>
      <c r="E9" s="17">
        <v>0.15577820826084299</v>
      </c>
      <c r="F9" s="17"/>
      <c r="G9" s="17">
        <v>0.103968382902103</v>
      </c>
      <c r="H9" s="17">
        <v>0.20603099274098199</v>
      </c>
      <c r="I9" s="17">
        <v>0.117110536125784</v>
      </c>
      <c r="J9" s="17">
        <v>0.11519396911020301</v>
      </c>
      <c r="K9" s="17">
        <v>0.177263208928084</v>
      </c>
      <c r="L9" s="17">
        <v>0.25708015461019301</v>
      </c>
      <c r="M9" s="17"/>
      <c r="N9" s="17">
        <v>0.186136734585927</v>
      </c>
      <c r="O9" s="17">
        <v>0.18963668130606501</v>
      </c>
      <c r="P9" s="17">
        <v>0.173271506679015</v>
      </c>
      <c r="Q9" s="17">
        <v>0.12267950703505701</v>
      </c>
      <c r="R9" s="17"/>
      <c r="S9" s="17">
        <v>0.169925090952978</v>
      </c>
      <c r="T9" s="17">
        <v>0.15023222383030199</v>
      </c>
      <c r="U9" s="17">
        <v>0.183898005852596</v>
      </c>
      <c r="V9" s="17">
        <v>0.22497861474203701</v>
      </c>
      <c r="W9" s="17">
        <v>0.199952208777716</v>
      </c>
      <c r="X9" s="17">
        <v>0.12744803872296101</v>
      </c>
      <c r="Y9" s="17">
        <v>0.19852509602464199</v>
      </c>
      <c r="Z9" s="17">
        <v>0.14185385683839799</v>
      </c>
      <c r="AA9" s="17">
        <v>0.120193635707674</v>
      </c>
      <c r="AB9" s="17">
        <v>0.16473730547239199</v>
      </c>
      <c r="AC9" s="17">
        <v>0.162998216257009</v>
      </c>
      <c r="AD9" s="17">
        <v>0.21040622417735699</v>
      </c>
      <c r="AE9" s="17"/>
      <c r="AF9" s="17">
        <v>4.8651862853835597E-2</v>
      </c>
      <c r="AG9" s="17">
        <v>8.1979931488291496E-2</v>
      </c>
      <c r="AH9" s="17">
        <v>8.3474973863329194E-2</v>
      </c>
      <c r="AI9" s="17">
        <v>0.54711147595253795</v>
      </c>
      <c r="AJ9" s="17">
        <v>0.103321824929424</v>
      </c>
      <c r="AK9" s="17"/>
      <c r="AL9" s="17">
        <v>7.5193180326958597E-2</v>
      </c>
      <c r="AM9" s="17">
        <v>0.13755882569009201</v>
      </c>
      <c r="AN9" s="17">
        <v>7.2142900353400194E-2</v>
      </c>
      <c r="AO9" s="17">
        <v>0.66088573993273003</v>
      </c>
      <c r="AP9" s="17">
        <v>2.6068257367432499E-2</v>
      </c>
      <c r="AQ9" s="17"/>
      <c r="AR9" s="17">
        <v>4.5448383375520797E-2</v>
      </c>
      <c r="AS9" s="17">
        <v>0.13389163864502901</v>
      </c>
      <c r="AT9" s="17">
        <v>0.617583589856046</v>
      </c>
    </row>
    <row r="10" spans="2:46" x14ac:dyDescent="0.3">
      <c r="B10" s="18" t="s">
        <v>48</v>
      </c>
      <c r="C10" s="17">
        <v>0.23469639094653699</v>
      </c>
      <c r="D10" s="17">
        <v>0.27794642896897398</v>
      </c>
      <c r="E10" s="17">
        <v>0.19200184642335799</v>
      </c>
      <c r="F10" s="17"/>
      <c r="G10" s="17">
        <v>0.241101864147341</v>
      </c>
      <c r="H10" s="17">
        <v>0.32802470133068901</v>
      </c>
      <c r="I10" s="17">
        <v>0.26623350218291097</v>
      </c>
      <c r="J10" s="17">
        <v>0.204083401581822</v>
      </c>
      <c r="K10" s="17">
        <v>0.20246105449191301</v>
      </c>
      <c r="L10" s="17">
        <v>0.17539052262379301</v>
      </c>
      <c r="M10" s="17"/>
      <c r="N10" s="17">
        <v>0.33599875180507899</v>
      </c>
      <c r="O10" s="17">
        <v>0.22458879290501799</v>
      </c>
      <c r="P10" s="17">
        <v>0.169220132238944</v>
      </c>
      <c r="Q10" s="17">
        <v>0.194455993180361</v>
      </c>
      <c r="R10" s="17"/>
      <c r="S10" s="17">
        <v>0.33686603996634201</v>
      </c>
      <c r="T10" s="17">
        <v>0.18493945359865199</v>
      </c>
      <c r="U10" s="17">
        <v>0.163174365957273</v>
      </c>
      <c r="V10" s="17">
        <v>0.23482345185849299</v>
      </c>
      <c r="W10" s="17">
        <v>0.14710007179492099</v>
      </c>
      <c r="X10" s="17">
        <v>0.24083511446573899</v>
      </c>
      <c r="Y10" s="17">
        <v>0.24431547622269101</v>
      </c>
      <c r="Z10" s="17">
        <v>0.28281928105479298</v>
      </c>
      <c r="AA10" s="17">
        <v>0.25539559864540801</v>
      </c>
      <c r="AB10" s="17">
        <v>0.22602445303420299</v>
      </c>
      <c r="AC10" s="17">
        <v>0.27272432465393898</v>
      </c>
      <c r="AD10" s="17">
        <v>0.14576255234426799</v>
      </c>
      <c r="AE10" s="17"/>
      <c r="AF10" s="17">
        <v>9.7525432789347805E-2</v>
      </c>
      <c r="AG10" s="17">
        <v>0.49947113627382</v>
      </c>
      <c r="AH10" s="17">
        <v>7.5836931061236207E-2</v>
      </c>
      <c r="AI10" s="17">
        <v>5.36135132267559E-2</v>
      </c>
      <c r="AJ10" s="17">
        <v>0.15399293075988599</v>
      </c>
      <c r="AK10" s="17"/>
      <c r="AL10" s="17">
        <v>0.101894072671952</v>
      </c>
      <c r="AM10" s="17">
        <v>5.5223602364557797E-2</v>
      </c>
      <c r="AN10" s="17">
        <v>0.73918821272281598</v>
      </c>
      <c r="AO10" s="17">
        <v>6.7309364727055496E-2</v>
      </c>
      <c r="AP10" s="17">
        <v>0.18088031537809901</v>
      </c>
      <c r="AQ10" s="17"/>
      <c r="AR10" s="17">
        <v>0.31796188581532597</v>
      </c>
      <c r="AS10" s="17">
        <v>0.213983536972641</v>
      </c>
      <c r="AT10" s="17">
        <v>7.1100115220342E-2</v>
      </c>
    </row>
    <row r="11" spans="2:46" x14ac:dyDescent="0.3">
      <c r="B11" s="18" t="s">
        <v>45</v>
      </c>
      <c r="C11" s="17">
        <v>0.159726574717487</v>
      </c>
      <c r="D11" s="17">
        <v>0.17709717409048201</v>
      </c>
      <c r="E11" s="17">
        <v>0.14320413675360799</v>
      </c>
      <c r="F11" s="17"/>
      <c r="G11" s="17">
        <v>0.15893304317252299</v>
      </c>
      <c r="H11" s="17">
        <v>0.151465414929705</v>
      </c>
      <c r="I11" s="17">
        <v>0.16094024452266201</v>
      </c>
      <c r="J11" s="17">
        <v>0.161849710741334</v>
      </c>
      <c r="K11" s="17">
        <v>0.19292113849567799</v>
      </c>
      <c r="L11" s="17">
        <v>0.14194241357304499</v>
      </c>
      <c r="M11" s="17"/>
      <c r="N11" s="17">
        <v>0.11327664720710701</v>
      </c>
      <c r="O11" s="17">
        <v>0.14202562374189601</v>
      </c>
      <c r="P11" s="17">
        <v>0.23514115166889499</v>
      </c>
      <c r="Q11" s="17">
        <v>0.15998766966025799</v>
      </c>
      <c r="R11" s="17"/>
      <c r="S11" s="17">
        <v>0.11364077541112701</v>
      </c>
      <c r="T11" s="17">
        <v>0.17949936024528201</v>
      </c>
      <c r="U11" s="17">
        <v>0.20229163026689301</v>
      </c>
      <c r="V11" s="17">
        <v>0.14016409188051501</v>
      </c>
      <c r="W11" s="17">
        <v>0.16525385685599001</v>
      </c>
      <c r="X11" s="17">
        <v>0.156629497460617</v>
      </c>
      <c r="Y11" s="17">
        <v>0.16770434257518399</v>
      </c>
      <c r="Z11" s="17">
        <v>0.18197140558861299</v>
      </c>
      <c r="AA11" s="17">
        <v>0.19175204844209801</v>
      </c>
      <c r="AB11" s="17">
        <v>0.13119145511636701</v>
      </c>
      <c r="AC11" s="17">
        <v>0.15576019911068201</v>
      </c>
      <c r="AD11" s="17">
        <v>0.15519401514946701</v>
      </c>
      <c r="AE11" s="17"/>
      <c r="AF11" s="17">
        <v>8.9555507040611604E-2</v>
      </c>
      <c r="AG11" s="17">
        <v>8.5638497839925304E-2</v>
      </c>
      <c r="AH11" s="17">
        <v>0.612807635811495</v>
      </c>
      <c r="AI11" s="17">
        <v>0.12996235135732101</v>
      </c>
      <c r="AJ11" s="17">
        <v>3.0431324094159901E-2</v>
      </c>
      <c r="AK11" s="17"/>
      <c r="AL11" s="17">
        <v>2.7103250526103701E-2</v>
      </c>
      <c r="AM11" s="17">
        <v>0.51176082905592801</v>
      </c>
      <c r="AN11" s="17">
        <v>3.6370937079850299E-2</v>
      </c>
      <c r="AO11" s="17">
        <v>5.2438079172648901E-2</v>
      </c>
      <c r="AP11" s="17">
        <v>6.8563627070087702E-2</v>
      </c>
      <c r="AQ11" s="17"/>
      <c r="AR11" s="17">
        <v>0.11592322569253501</v>
      </c>
      <c r="AS11" s="17">
        <v>0.26108498718496798</v>
      </c>
      <c r="AT11" s="17">
        <v>0.10014356607996899</v>
      </c>
    </row>
    <row r="12" spans="2:46" x14ac:dyDescent="0.3">
      <c r="B12" s="18" t="s">
        <v>47</v>
      </c>
      <c r="C12" s="17">
        <v>9.8978311573659702E-2</v>
      </c>
      <c r="D12" s="17">
        <v>8.8387427734452906E-2</v>
      </c>
      <c r="E12" s="17">
        <v>0.108743967825862</v>
      </c>
      <c r="F12" s="17"/>
      <c r="G12" s="17">
        <v>7.7748271930833598E-2</v>
      </c>
      <c r="H12" s="17">
        <v>7.5962398120186306E-2</v>
      </c>
      <c r="I12" s="17">
        <v>9.3276502312696893E-2</v>
      </c>
      <c r="J12" s="17">
        <v>0.12775244032542599</v>
      </c>
      <c r="K12" s="17">
        <v>0.107325085443881</v>
      </c>
      <c r="L12" s="17">
        <v>0.107479808422486</v>
      </c>
      <c r="M12" s="17"/>
      <c r="N12" s="17">
        <v>0.12073355483998401</v>
      </c>
      <c r="O12" s="17">
        <v>0.10191339206830401</v>
      </c>
      <c r="P12" s="17">
        <v>7.7177822116691594E-2</v>
      </c>
      <c r="Q12" s="17">
        <v>9.0460146994712595E-2</v>
      </c>
      <c r="R12" s="17"/>
      <c r="S12" s="17">
        <v>0.101952664453515</v>
      </c>
      <c r="T12" s="17">
        <v>0.12833588685680999</v>
      </c>
      <c r="U12" s="17">
        <v>8.2311869162955201E-2</v>
      </c>
      <c r="V12" s="17">
        <v>0.110258021217746</v>
      </c>
      <c r="W12" s="17">
        <v>6.7614549242252603E-2</v>
      </c>
      <c r="X12" s="17">
        <v>0.10617981737182</v>
      </c>
      <c r="Y12" s="17">
        <v>8.4110083140812295E-2</v>
      </c>
      <c r="Z12" s="17">
        <v>9.5648748822051793E-2</v>
      </c>
      <c r="AA12" s="17">
        <v>9.6632417697868303E-2</v>
      </c>
      <c r="AB12" s="17">
        <v>8.08929951929859E-2</v>
      </c>
      <c r="AC12" s="17">
        <v>9.3211195093464705E-2</v>
      </c>
      <c r="AD12" s="17">
        <v>0.13721260534737001</v>
      </c>
      <c r="AE12" s="17"/>
      <c r="AF12" s="17">
        <v>7.5164035696895101E-2</v>
      </c>
      <c r="AG12" s="17">
        <v>8.6401315952251201E-2</v>
      </c>
      <c r="AH12" s="17">
        <v>2.5605955587780001E-2</v>
      </c>
      <c r="AI12" s="17">
        <v>4.2181932762811299E-2</v>
      </c>
      <c r="AJ12" s="17">
        <v>0.41028289380044403</v>
      </c>
      <c r="AK12" s="17"/>
      <c r="AL12" s="17">
        <v>0.52092328726109405</v>
      </c>
      <c r="AM12" s="17">
        <v>3.7165700230706797E-2</v>
      </c>
      <c r="AN12" s="17">
        <v>4.3714642796416799E-2</v>
      </c>
      <c r="AO12" s="17">
        <v>4.8298196873539298E-2</v>
      </c>
      <c r="AP12" s="17">
        <v>9.1702065490924203E-2</v>
      </c>
      <c r="AQ12" s="17"/>
      <c r="AR12" s="17">
        <v>0.12857723993706399</v>
      </c>
      <c r="AS12" s="17">
        <v>0.106523841227972</v>
      </c>
      <c r="AT12" s="17">
        <v>3.6352000959819802E-2</v>
      </c>
    </row>
    <row r="13" spans="2:46" x14ac:dyDescent="0.3">
      <c r="B13" s="18" t="s">
        <v>50</v>
      </c>
      <c r="C13" s="17">
        <v>6.3104562891371493E-2</v>
      </c>
      <c r="D13" s="17">
        <v>5.7452538130183702E-2</v>
      </c>
      <c r="E13" s="17">
        <v>6.7825951516790606E-2</v>
      </c>
      <c r="F13" s="17"/>
      <c r="G13" s="17">
        <v>0.17256039607889001</v>
      </c>
      <c r="H13" s="17">
        <v>9.4135943611715595E-2</v>
      </c>
      <c r="I13" s="17">
        <v>5.28055441716581E-2</v>
      </c>
      <c r="J13" s="17">
        <v>4.0556478271723699E-2</v>
      </c>
      <c r="K13" s="17">
        <v>2.2652962777395601E-2</v>
      </c>
      <c r="L13" s="17">
        <v>1.88909252707751E-2</v>
      </c>
      <c r="M13" s="17"/>
      <c r="N13" s="17">
        <v>6.5540617977021001E-2</v>
      </c>
      <c r="O13" s="17">
        <v>5.3698376286678402E-2</v>
      </c>
      <c r="P13" s="17">
        <v>5.9252784754879301E-2</v>
      </c>
      <c r="Q13" s="17">
        <v>7.4379421367965201E-2</v>
      </c>
      <c r="R13" s="17"/>
      <c r="S13" s="17">
        <v>3.4553288173813299E-2</v>
      </c>
      <c r="T13" s="17">
        <v>5.3736443488648103E-2</v>
      </c>
      <c r="U13" s="17">
        <v>3.7792190012537502E-2</v>
      </c>
      <c r="V13" s="17">
        <v>4.4652670938338003E-2</v>
      </c>
      <c r="W13" s="17">
        <v>9.9456464139072595E-2</v>
      </c>
      <c r="X13" s="17">
        <v>0.12243681457840901</v>
      </c>
      <c r="Y13" s="17">
        <v>6.9102713672061902E-2</v>
      </c>
      <c r="Z13" s="17">
        <v>4.0109283700421001E-2</v>
      </c>
      <c r="AA13" s="17">
        <v>9.2353866154998299E-2</v>
      </c>
      <c r="AB13" s="17">
        <v>5.8590703424728899E-2</v>
      </c>
      <c r="AC13" s="17">
        <v>5.7935804758173899E-2</v>
      </c>
      <c r="AD13" s="17">
        <v>2.6343778612268401E-2</v>
      </c>
      <c r="AE13" s="17"/>
      <c r="AF13" s="17">
        <v>0.46823868038294802</v>
      </c>
      <c r="AG13" s="17">
        <v>6.7542646198036904E-2</v>
      </c>
      <c r="AH13" s="17">
        <v>2.2632124866487E-2</v>
      </c>
      <c r="AI13" s="17">
        <v>2.0395254155761499E-2</v>
      </c>
      <c r="AJ13" s="17">
        <v>1.8177369092478701E-2</v>
      </c>
      <c r="AK13" s="17"/>
      <c r="AL13" s="17">
        <v>3.6059518974273397E-2</v>
      </c>
      <c r="AM13" s="17">
        <v>2.1459487468707801E-2</v>
      </c>
      <c r="AN13" s="17">
        <v>2.67315007642763E-2</v>
      </c>
      <c r="AO13" s="17">
        <v>2.7953357147583301E-2</v>
      </c>
      <c r="AP13" s="17">
        <v>0.44884592474585699</v>
      </c>
      <c r="AQ13" s="17"/>
      <c r="AR13" s="17">
        <v>9.5925363952333795E-2</v>
      </c>
      <c r="AS13" s="17">
        <v>3.3659831898368499E-2</v>
      </c>
      <c r="AT13" s="17">
        <v>2.15506795744821E-2</v>
      </c>
    </row>
    <row r="14" spans="2:46" x14ac:dyDescent="0.3">
      <c r="B14" s="18" t="s">
        <v>79</v>
      </c>
      <c r="C14" s="19">
        <v>0.27566793841470899</v>
      </c>
      <c r="D14" s="19">
        <v>0.21846844936198401</v>
      </c>
      <c r="E14" s="19">
        <v>0.33244588921953799</v>
      </c>
      <c r="F14" s="19"/>
      <c r="G14" s="19">
        <v>0.24568804176830999</v>
      </c>
      <c r="H14" s="19">
        <v>0.144380549266722</v>
      </c>
      <c r="I14" s="19">
        <v>0.30963367068428799</v>
      </c>
      <c r="J14" s="19">
        <v>0.350563999969491</v>
      </c>
      <c r="K14" s="19">
        <v>0.29737654986305001</v>
      </c>
      <c r="L14" s="19">
        <v>0.29921617549970903</v>
      </c>
      <c r="M14" s="19"/>
      <c r="N14" s="19">
        <v>0.178313693584881</v>
      </c>
      <c r="O14" s="19">
        <v>0.28813713369203903</v>
      </c>
      <c r="P14" s="19">
        <v>0.28593660254157499</v>
      </c>
      <c r="Q14" s="19">
        <v>0.35803726176164602</v>
      </c>
      <c r="R14" s="19"/>
      <c r="S14" s="19">
        <v>0.24306214104222601</v>
      </c>
      <c r="T14" s="19">
        <v>0.303256631980307</v>
      </c>
      <c r="U14" s="19">
        <v>0.330531938747746</v>
      </c>
      <c r="V14" s="19">
        <v>0.245123149362871</v>
      </c>
      <c r="W14" s="19">
        <v>0.32062284919004902</v>
      </c>
      <c r="X14" s="19">
        <v>0.24647071740045401</v>
      </c>
      <c r="Y14" s="19">
        <v>0.236242288364609</v>
      </c>
      <c r="Z14" s="19">
        <v>0.257597423995723</v>
      </c>
      <c r="AA14" s="19">
        <v>0.24367243335195299</v>
      </c>
      <c r="AB14" s="19">
        <v>0.33856308775932398</v>
      </c>
      <c r="AC14" s="19">
        <v>0.25737026012673098</v>
      </c>
      <c r="AD14" s="19">
        <v>0.32508082436926999</v>
      </c>
      <c r="AE14" s="19"/>
      <c r="AF14" s="19">
        <v>0.22086448123636199</v>
      </c>
      <c r="AG14" s="19">
        <v>0.17896647224767501</v>
      </c>
      <c r="AH14" s="19">
        <v>0.17964237880967299</v>
      </c>
      <c r="AI14" s="19">
        <v>0.206735472544812</v>
      </c>
      <c r="AJ14" s="19">
        <v>0.28379365732360801</v>
      </c>
      <c r="AK14" s="19"/>
      <c r="AL14" s="19">
        <v>0.238826690239618</v>
      </c>
      <c r="AM14" s="19">
        <v>0.23683155519000801</v>
      </c>
      <c r="AN14" s="19">
        <v>8.1851806283240305E-2</v>
      </c>
      <c r="AO14" s="19">
        <v>0.14311526214644299</v>
      </c>
      <c r="AP14" s="19">
        <v>0.18393980994759901</v>
      </c>
      <c r="AQ14" s="19"/>
      <c r="AR14" s="19">
        <v>0.29616390122721997</v>
      </c>
      <c r="AS14" s="19">
        <v>0.25085616407102201</v>
      </c>
      <c r="AT14" s="19">
        <v>0.15327004830934199</v>
      </c>
    </row>
    <row r="15" spans="2:46" x14ac:dyDescent="0.3">
      <c r="B15" s="16"/>
    </row>
    <row r="16" spans="2:46" x14ac:dyDescent="0.3">
      <c r="B16" t="s">
        <v>66</v>
      </c>
    </row>
    <row r="17" spans="2:2" x14ac:dyDescent="0.3">
      <c r="B17" t="s">
        <v>67</v>
      </c>
    </row>
    <row r="19" spans="2:2" x14ac:dyDescent="0.3">
      <c r="B19"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T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302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49</v>
      </c>
      <c r="C9" s="17">
        <v>0.14548709463520701</v>
      </c>
      <c r="D9" s="17">
        <v>0.163827815920706</v>
      </c>
      <c r="E9" s="17">
        <v>0.12797339198386201</v>
      </c>
      <c r="F9" s="17"/>
      <c r="G9" s="17">
        <v>0.108542103320471</v>
      </c>
      <c r="H9" s="17">
        <v>0.175026383394358</v>
      </c>
      <c r="I9" s="17">
        <v>0.112963279604582</v>
      </c>
      <c r="J9" s="17">
        <v>0.101455643196076</v>
      </c>
      <c r="K9" s="17">
        <v>0.15989227436973399</v>
      </c>
      <c r="L9" s="17">
        <v>0.19869965009844201</v>
      </c>
      <c r="M9" s="17"/>
      <c r="N9" s="17">
        <v>0.15760973609684401</v>
      </c>
      <c r="O9" s="17">
        <v>0.17926766826704099</v>
      </c>
      <c r="P9" s="17">
        <v>0.13466540822370299</v>
      </c>
      <c r="Q9" s="17">
        <v>0.106725917170756</v>
      </c>
      <c r="R9" s="17"/>
      <c r="S9" s="17">
        <v>0.16582662973340501</v>
      </c>
      <c r="T9" s="17">
        <v>0.110215800195506</v>
      </c>
      <c r="U9" s="17">
        <v>0.20031642739196701</v>
      </c>
      <c r="V9" s="17">
        <v>0.18079792885184301</v>
      </c>
      <c r="W9" s="17">
        <v>0.12615982973662099</v>
      </c>
      <c r="X9" s="17">
        <v>0.145927281973083</v>
      </c>
      <c r="Y9" s="17">
        <v>0.15240849197394199</v>
      </c>
      <c r="Z9" s="17">
        <v>0.17657930857715401</v>
      </c>
      <c r="AA9" s="17">
        <v>9.6435593985424201E-2</v>
      </c>
      <c r="AB9" s="17">
        <v>0.11113265412422201</v>
      </c>
      <c r="AC9" s="17">
        <v>0.14740416350032001</v>
      </c>
      <c r="AD9" s="17">
        <v>0.21479576470551401</v>
      </c>
      <c r="AE9" s="17"/>
      <c r="AF9" s="17">
        <v>7.2313339081140598E-2</v>
      </c>
      <c r="AG9" s="17">
        <v>6.2049610807082801E-2</v>
      </c>
      <c r="AH9" s="17">
        <v>8.2097076753133699E-2</v>
      </c>
      <c r="AI9" s="17">
        <v>0.48915445221553899</v>
      </c>
      <c r="AJ9" s="17">
        <v>8.1459020551328504E-2</v>
      </c>
      <c r="AK9" s="17"/>
      <c r="AL9" s="17">
        <v>5.1716511580884202E-2</v>
      </c>
      <c r="AM9" s="17">
        <v>0.121070116686135</v>
      </c>
      <c r="AN9" s="17">
        <v>5.8299161419868802E-2</v>
      </c>
      <c r="AO9" s="17">
        <v>0.566433064950433</v>
      </c>
      <c r="AP9" s="17">
        <v>6.2921711429827498E-2</v>
      </c>
      <c r="AQ9" s="17"/>
      <c r="AR9" s="17">
        <v>3.3703011573723698E-2</v>
      </c>
      <c r="AS9" s="17">
        <v>0.128083035498984</v>
      </c>
      <c r="AT9" s="17">
        <v>0.52369783700237005</v>
      </c>
    </row>
    <row r="10" spans="2:46" x14ac:dyDescent="0.3">
      <c r="B10" s="18" t="s">
        <v>48</v>
      </c>
      <c r="C10" s="17">
        <v>0.218548272812843</v>
      </c>
      <c r="D10" s="17">
        <v>0.27016030710667399</v>
      </c>
      <c r="E10" s="17">
        <v>0.167624802021238</v>
      </c>
      <c r="F10" s="17"/>
      <c r="G10" s="17">
        <v>0.21227363722062001</v>
      </c>
      <c r="H10" s="17">
        <v>0.31206844358149</v>
      </c>
      <c r="I10" s="17">
        <v>0.23356234720066901</v>
      </c>
      <c r="J10" s="17">
        <v>0.18393900597321899</v>
      </c>
      <c r="K10" s="17">
        <v>0.166668128489873</v>
      </c>
      <c r="L10" s="17">
        <v>0.197456601871876</v>
      </c>
      <c r="M10" s="17"/>
      <c r="N10" s="17">
        <v>0.32595109597482802</v>
      </c>
      <c r="O10" s="17">
        <v>0.199761748180455</v>
      </c>
      <c r="P10" s="17">
        <v>0.166647686282443</v>
      </c>
      <c r="Q10" s="17">
        <v>0.17050504631807201</v>
      </c>
      <c r="R10" s="17"/>
      <c r="S10" s="17">
        <v>0.31182549642322699</v>
      </c>
      <c r="T10" s="17">
        <v>0.18253618737076199</v>
      </c>
      <c r="U10" s="17">
        <v>0.14056961974719501</v>
      </c>
      <c r="V10" s="17">
        <v>0.19578669983305899</v>
      </c>
      <c r="W10" s="17">
        <v>0.16767259603437701</v>
      </c>
      <c r="X10" s="17">
        <v>0.22424779292127001</v>
      </c>
      <c r="Y10" s="17">
        <v>0.19423526384390299</v>
      </c>
      <c r="Z10" s="17">
        <v>0.26942613302294199</v>
      </c>
      <c r="AA10" s="17">
        <v>0.23047495021071601</v>
      </c>
      <c r="AB10" s="17">
        <v>0.231392780498892</v>
      </c>
      <c r="AC10" s="17">
        <v>0.26307309193211598</v>
      </c>
      <c r="AD10" s="17">
        <v>0.15687453003903801</v>
      </c>
      <c r="AE10" s="17"/>
      <c r="AF10" s="17">
        <v>8.8519535030075203E-2</v>
      </c>
      <c r="AG10" s="17">
        <v>0.48485869625924299</v>
      </c>
      <c r="AH10" s="17">
        <v>3.1013823279815101E-2</v>
      </c>
      <c r="AI10" s="17">
        <v>6.6667532348499606E-2</v>
      </c>
      <c r="AJ10" s="17">
        <v>0.13437797315886499</v>
      </c>
      <c r="AK10" s="17"/>
      <c r="AL10" s="17">
        <v>0.110992281644245</v>
      </c>
      <c r="AM10" s="17">
        <v>3.8053286355513902E-2</v>
      </c>
      <c r="AN10" s="17">
        <v>0.70023401515130401</v>
      </c>
      <c r="AO10" s="17">
        <v>9.1013311910654301E-2</v>
      </c>
      <c r="AP10" s="17">
        <v>0.12025846913484201</v>
      </c>
      <c r="AQ10" s="17"/>
      <c r="AR10" s="17">
        <v>0.30199590277174998</v>
      </c>
      <c r="AS10" s="17">
        <v>0.17799836985232101</v>
      </c>
      <c r="AT10" s="17">
        <v>9.1759709044518994E-2</v>
      </c>
    </row>
    <row r="11" spans="2:46" x14ac:dyDescent="0.3">
      <c r="B11" s="18" t="s">
        <v>45</v>
      </c>
      <c r="C11" s="17">
        <v>0.16735076853174399</v>
      </c>
      <c r="D11" s="17">
        <v>0.193507059233647</v>
      </c>
      <c r="E11" s="17">
        <v>0.14225519493181299</v>
      </c>
      <c r="F11" s="17"/>
      <c r="G11" s="17">
        <v>0.154983581839439</v>
      </c>
      <c r="H11" s="17">
        <v>0.15883073604369999</v>
      </c>
      <c r="I11" s="17">
        <v>0.16973433471954399</v>
      </c>
      <c r="J11" s="17">
        <v>0.18736692924656601</v>
      </c>
      <c r="K11" s="17">
        <v>0.18559020567387599</v>
      </c>
      <c r="L11" s="17">
        <v>0.15204040827092599</v>
      </c>
      <c r="M11" s="17"/>
      <c r="N11" s="17">
        <v>0.123160982534593</v>
      </c>
      <c r="O11" s="17">
        <v>0.13489448324981099</v>
      </c>
      <c r="P11" s="17">
        <v>0.24621557277456599</v>
      </c>
      <c r="Q11" s="17">
        <v>0.17544308907522399</v>
      </c>
      <c r="R11" s="17"/>
      <c r="S11" s="17">
        <v>0.14476314634318599</v>
      </c>
      <c r="T11" s="17">
        <v>0.185194094300414</v>
      </c>
      <c r="U11" s="17">
        <v>0.183303637634256</v>
      </c>
      <c r="V11" s="17">
        <v>0.177482501700094</v>
      </c>
      <c r="W11" s="17">
        <v>0.21760695822200499</v>
      </c>
      <c r="X11" s="17">
        <v>0.148471230186729</v>
      </c>
      <c r="Y11" s="17">
        <v>0.18305520241807099</v>
      </c>
      <c r="Z11" s="17">
        <v>0.14042934454855399</v>
      </c>
      <c r="AA11" s="17">
        <v>0.17959410483936999</v>
      </c>
      <c r="AB11" s="17">
        <v>0.13392233271792001</v>
      </c>
      <c r="AC11" s="17">
        <v>0.13346419044259</v>
      </c>
      <c r="AD11" s="17">
        <v>0.167924371420131</v>
      </c>
      <c r="AE11" s="17"/>
      <c r="AF11" s="17">
        <v>8.7064091658280496E-2</v>
      </c>
      <c r="AG11" s="17">
        <v>9.4009877782776294E-2</v>
      </c>
      <c r="AH11" s="17">
        <v>0.638296436818517</v>
      </c>
      <c r="AI11" s="17">
        <v>0.132065886980651</v>
      </c>
      <c r="AJ11" s="17">
        <v>4.5375195839476801E-2</v>
      </c>
      <c r="AK11" s="17"/>
      <c r="AL11" s="17">
        <v>3.0164244857323601E-2</v>
      </c>
      <c r="AM11" s="17">
        <v>0.55036268990959802</v>
      </c>
      <c r="AN11" s="17">
        <v>3.9281604287895802E-2</v>
      </c>
      <c r="AO11" s="17">
        <v>6.1200484881269897E-2</v>
      </c>
      <c r="AP11" s="17">
        <v>5.6171180054515803E-2</v>
      </c>
      <c r="AQ11" s="17"/>
      <c r="AR11" s="17">
        <v>0.119333543922625</v>
      </c>
      <c r="AS11" s="17">
        <v>0.287968684320422</v>
      </c>
      <c r="AT11" s="17">
        <v>0.11403386502028701</v>
      </c>
    </row>
    <row r="12" spans="2:46" x14ac:dyDescent="0.3">
      <c r="B12" s="18" t="s">
        <v>47</v>
      </c>
      <c r="C12" s="17">
        <v>9.8471876391590496E-2</v>
      </c>
      <c r="D12" s="17">
        <v>8.8677673888640396E-2</v>
      </c>
      <c r="E12" s="17">
        <v>0.108345563920814</v>
      </c>
      <c r="F12" s="17"/>
      <c r="G12" s="17">
        <v>0.104059899310773</v>
      </c>
      <c r="H12" s="17">
        <v>8.1903629204193099E-2</v>
      </c>
      <c r="I12" s="17">
        <v>9.4147601723363603E-2</v>
      </c>
      <c r="J12" s="17">
        <v>0.12380651406368499</v>
      </c>
      <c r="K12" s="17">
        <v>9.4049976573850197E-2</v>
      </c>
      <c r="L12" s="17">
        <v>9.4125622649475105E-2</v>
      </c>
      <c r="M12" s="17"/>
      <c r="N12" s="17">
        <v>0.12290630451734499</v>
      </c>
      <c r="O12" s="17">
        <v>9.8616207342743498E-2</v>
      </c>
      <c r="P12" s="17">
        <v>7.4102725373041606E-2</v>
      </c>
      <c r="Q12" s="17">
        <v>9.45742764233546E-2</v>
      </c>
      <c r="R12" s="17"/>
      <c r="S12" s="17">
        <v>9.1784976408400096E-2</v>
      </c>
      <c r="T12" s="17">
        <v>0.13225692943880701</v>
      </c>
      <c r="U12" s="17">
        <v>9.8218689516018406E-2</v>
      </c>
      <c r="V12" s="17">
        <v>7.3577961874426806E-2</v>
      </c>
      <c r="W12" s="17">
        <v>7.37415112727898E-2</v>
      </c>
      <c r="X12" s="17">
        <v>7.6350545614913404E-2</v>
      </c>
      <c r="Y12" s="17">
        <v>9.8019545512982698E-2</v>
      </c>
      <c r="Z12" s="17">
        <v>0.10011343226427601</v>
      </c>
      <c r="AA12" s="17">
        <v>0.124657322689063</v>
      </c>
      <c r="AB12" s="17">
        <v>9.0644122383220394E-2</v>
      </c>
      <c r="AC12" s="17">
        <v>0.111055536279309</v>
      </c>
      <c r="AD12" s="17">
        <v>8.8587803449447902E-2</v>
      </c>
      <c r="AE12" s="17"/>
      <c r="AF12" s="17">
        <v>5.0525598491699297E-2</v>
      </c>
      <c r="AG12" s="17">
        <v>9.46909113397576E-2</v>
      </c>
      <c r="AH12" s="17">
        <v>2.7260135611255301E-2</v>
      </c>
      <c r="AI12" s="17">
        <v>3.7164805027630199E-2</v>
      </c>
      <c r="AJ12" s="17">
        <v>0.41643075252815598</v>
      </c>
      <c r="AK12" s="17"/>
      <c r="AL12" s="17">
        <v>0.52599722880279098</v>
      </c>
      <c r="AM12" s="17">
        <v>3.1387518303427002E-2</v>
      </c>
      <c r="AN12" s="17">
        <v>7.1921024749945495E-2</v>
      </c>
      <c r="AO12" s="17">
        <v>4.7578947924092597E-2</v>
      </c>
      <c r="AP12" s="17">
        <v>4.6361958777637199E-2</v>
      </c>
      <c r="AQ12" s="17"/>
      <c r="AR12" s="17">
        <v>0.12730082678299501</v>
      </c>
      <c r="AS12" s="17">
        <v>0.10356052373659801</v>
      </c>
      <c r="AT12" s="17">
        <v>3.7281328221861497E-2</v>
      </c>
    </row>
    <row r="13" spans="2:46" x14ac:dyDescent="0.3">
      <c r="B13" s="18" t="s">
        <v>50</v>
      </c>
      <c r="C13" s="17">
        <v>6.6189557018903805E-2</v>
      </c>
      <c r="D13" s="17">
        <v>5.4247014613012699E-2</v>
      </c>
      <c r="E13" s="17">
        <v>7.6185567177568997E-2</v>
      </c>
      <c r="F13" s="17"/>
      <c r="G13" s="17">
        <v>0.15026929472823</v>
      </c>
      <c r="H13" s="17">
        <v>8.9140744328858296E-2</v>
      </c>
      <c r="I13" s="17">
        <v>6.3496394197922801E-2</v>
      </c>
      <c r="J13" s="17">
        <v>4.0979387494355902E-2</v>
      </c>
      <c r="K13" s="17">
        <v>3.07320732351152E-2</v>
      </c>
      <c r="L13" s="17">
        <v>3.8052723022120601E-2</v>
      </c>
      <c r="M13" s="17"/>
      <c r="N13" s="17">
        <v>7.0561743903140406E-2</v>
      </c>
      <c r="O13" s="17">
        <v>5.27131739831029E-2</v>
      </c>
      <c r="P13" s="17">
        <v>5.5005412176759902E-2</v>
      </c>
      <c r="Q13" s="17">
        <v>8.6080369120057496E-2</v>
      </c>
      <c r="R13" s="17"/>
      <c r="S13" s="17">
        <v>3.3131920689833699E-2</v>
      </c>
      <c r="T13" s="17">
        <v>5.6847131208322299E-2</v>
      </c>
      <c r="U13" s="17">
        <v>3.1186029206393202E-2</v>
      </c>
      <c r="V13" s="17">
        <v>7.1404758330311194E-2</v>
      </c>
      <c r="W13" s="17">
        <v>8.2172404275634006E-2</v>
      </c>
      <c r="X13" s="17">
        <v>0.111858772281417</v>
      </c>
      <c r="Y13" s="17">
        <v>6.6732177175143806E-2</v>
      </c>
      <c r="Z13" s="17">
        <v>8.2252222961178706E-2</v>
      </c>
      <c r="AA13" s="17">
        <v>9.2481477036371398E-2</v>
      </c>
      <c r="AB13" s="17">
        <v>7.0895126207725798E-2</v>
      </c>
      <c r="AC13" s="17">
        <v>5.9272894624783697E-2</v>
      </c>
      <c r="AD13" s="17">
        <v>4.2771450811333697E-2</v>
      </c>
      <c r="AE13" s="17"/>
      <c r="AF13" s="17">
        <v>0.46675409934474699</v>
      </c>
      <c r="AG13" s="17">
        <v>6.8177343271178997E-2</v>
      </c>
      <c r="AH13" s="17">
        <v>1.12170052786656E-2</v>
      </c>
      <c r="AI13" s="17">
        <v>1.4411114702375801E-2</v>
      </c>
      <c r="AJ13" s="17">
        <v>3.1383265765353698E-2</v>
      </c>
      <c r="AK13" s="17"/>
      <c r="AL13" s="17">
        <v>2.9896611316000601E-2</v>
      </c>
      <c r="AM13" s="17">
        <v>1.98264611575018E-2</v>
      </c>
      <c r="AN13" s="17">
        <v>2.7800264761196999E-2</v>
      </c>
      <c r="AO13" s="17">
        <v>2.4124532893011801E-2</v>
      </c>
      <c r="AP13" s="17">
        <v>0.51879415195315504</v>
      </c>
      <c r="AQ13" s="17"/>
      <c r="AR13" s="17">
        <v>9.7912603602495804E-2</v>
      </c>
      <c r="AS13" s="17">
        <v>4.1089301462849802E-2</v>
      </c>
      <c r="AT13" s="17">
        <v>1.94484899770959E-2</v>
      </c>
    </row>
    <row r="14" spans="2:46" x14ac:dyDescent="0.3">
      <c r="B14" s="18" t="s">
        <v>79</v>
      </c>
      <c r="C14" s="19">
        <v>0.303952430609711</v>
      </c>
      <c r="D14" s="19">
        <v>0.22958012923731899</v>
      </c>
      <c r="E14" s="19">
        <v>0.37761547996470302</v>
      </c>
      <c r="F14" s="19"/>
      <c r="G14" s="19">
        <v>0.26987148358046797</v>
      </c>
      <c r="H14" s="19">
        <v>0.183030063447399</v>
      </c>
      <c r="I14" s="19">
        <v>0.326096042553919</v>
      </c>
      <c r="J14" s="19">
        <v>0.36245252002609801</v>
      </c>
      <c r="K14" s="19">
        <v>0.363067341657551</v>
      </c>
      <c r="L14" s="19">
        <v>0.31962499408716</v>
      </c>
      <c r="M14" s="19"/>
      <c r="N14" s="19">
        <v>0.19981013697325001</v>
      </c>
      <c r="O14" s="19">
        <v>0.33474671897684599</v>
      </c>
      <c r="P14" s="19">
        <v>0.32336319516948703</v>
      </c>
      <c r="Q14" s="19">
        <v>0.366671301892535</v>
      </c>
      <c r="R14" s="19"/>
      <c r="S14" s="19">
        <v>0.25266783040194801</v>
      </c>
      <c r="T14" s="19">
        <v>0.332949857486187</v>
      </c>
      <c r="U14" s="19">
        <v>0.34640559650417102</v>
      </c>
      <c r="V14" s="19">
        <v>0.30095014941026499</v>
      </c>
      <c r="W14" s="19">
        <v>0.33264670045857297</v>
      </c>
      <c r="X14" s="19">
        <v>0.293144377022587</v>
      </c>
      <c r="Y14" s="19">
        <v>0.305549319075958</v>
      </c>
      <c r="Z14" s="19">
        <v>0.231199558625896</v>
      </c>
      <c r="AA14" s="19">
        <v>0.276356551239056</v>
      </c>
      <c r="AB14" s="19">
        <v>0.36201298406802002</v>
      </c>
      <c r="AC14" s="19">
        <v>0.28573012322088098</v>
      </c>
      <c r="AD14" s="19">
        <v>0.32904607957453602</v>
      </c>
      <c r="AE14" s="19"/>
      <c r="AF14" s="19">
        <v>0.234823336394057</v>
      </c>
      <c r="AG14" s="19">
        <v>0.196213560539961</v>
      </c>
      <c r="AH14" s="19">
        <v>0.21011552225861299</v>
      </c>
      <c r="AI14" s="19">
        <v>0.26053620872530397</v>
      </c>
      <c r="AJ14" s="19">
        <v>0.29097379215682001</v>
      </c>
      <c r="AK14" s="19"/>
      <c r="AL14" s="19">
        <v>0.25123312179875601</v>
      </c>
      <c r="AM14" s="19">
        <v>0.23929992758782501</v>
      </c>
      <c r="AN14" s="19">
        <v>0.10246392962978799</v>
      </c>
      <c r="AO14" s="19">
        <v>0.20964965744053901</v>
      </c>
      <c r="AP14" s="19">
        <v>0.19549252865002201</v>
      </c>
      <c r="AQ14" s="19"/>
      <c r="AR14" s="19">
        <v>0.31975411134641102</v>
      </c>
      <c r="AS14" s="19">
        <v>0.26130008512882602</v>
      </c>
      <c r="AT14" s="19">
        <v>0.213778770733867</v>
      </c>
    </row>
    <row r="15" spans="2:46" x14ac:dyDescent="0.3">
      <c r="B15" s="16"/>
    </row>
    <row r="16" spans="2:46" x14ac:dyDescent="0.3">
      <c r="B16" t="s">
        <v>66</v>
      </c>
    </row>
    <row r="17" spans="2:2" x14ac:dyDescent="0.3">
      <c r="B17" t="s">
        <v>67</v>
      </c>
    </row>
    <row r="19" spans="2:2" x14ac:dyDescent="0.3">
      <c r="B19"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T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303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49</v>
      </c>
      <c r="C9" s="17">
        <v>0.192781187219808</v>
      </c>
      <c r="D9" s="17">
        <v>0.21989112253941701</v>
      </c>
      <c r="E9" s="17">
        <v>0.16682782051377901</v>
      </c>
      <c r="F9" s="17"/>
      <c r="G9" s="17">
        <v>0.143728519517974</v>
      </c>
      <c r="H9" s="17">
        <v>0.196965837517003</v>
      </c>
      <c r="I9" s="17">
        <v>0.14142115860214299</v>
      </c>
      <c r="J9" s="17">
        <v>0.137691252148083</v>
      </c>
      <c r="K9" s="17">
        <v>0.237061568017427</v>
      </c>
      <c r="L9" s="17">
        <v>0.27893541861975502</v>
      </c>
      <c r="M9" s="17"/>
      <c r="N9" s="17">
        <v>0.221177797380294</v>
      </c>
      <c r="O9" s="17">
        <v>0.22990359026009399</v>
      </c>
      <c r="P9" s="17">
        <v>0.17233718548292001</v>
      </c>
      <c r="Q9" s="17">
        <v>0.142031753632094</v>
      </c>
      <c r="R9" s="17"/>
      <c r="S9" s="17">
        <v>0.225283280287702</v>
      </c>
      <c r="T9" s="17">
        <v>0.186230552968084</v>
      </c>
      <c r="U9" s="17">
        <v>0.212492026853698</v>
      </c>
      <c r="V9" s="17">
        <v>0.19513036902414199</v>
      </c>
      <c r="W9" s="17">
        <v>0.167455264589528</v>
      </c>
      <c r="X9" s="17">
        <v>0.14691525741143599</v>
      </c>
      <c r="Y9" s="17">
        <v>0.22160658926049601</v>
      </c>
      <c r="Z9" s="17">
        <v>0.13874104446614499</v>
      </c>
      <c r="AA9" s="17">
        <v>0.16721127004082001</v>
      </c>
      <c r="AB9" s="17">
        <v>0.23263134827210599</v>
      </c>
      <c r="AC9" s="17">
        <v>0.20461697708927301</v>
      </c>
      <c r="AD9" s="17">
        <v>0.15519026114608001</v>
      </c>
      <c r="AE9" s="17"/>
      <c r="AF9" s="17">
        <v>0.10514218532866999</v>
      </c>
      <c r="AG9" s="17">
        <v>0.121973686738498</v>
      </c>
      <c r="AH9" s="17">
        <v>0.100551459948354</v>
      </c>
      <c r="AI9" s="17">
        <v>0.51942040899335495</v>
      </c>
      <c r="AJ9" s="17">
        <v>0.190794733391664</v>
      </c>
      <c r="AK9" s="17"/>
      <c r="AL9" s="17">
        <v>0.142693927416742</v>
      </c>
      <c r="AM9" s="17">
        <v>0.117333009505519</v>
      </c>
      <c r="AN9" s="17">
        <v>9.8005946657494694E-2</v>
      </c>
      <c r="AO9" s="17">
        <v>0.69021194151551002</v>
      </c>
      <c r="AP9" s="17">
        <v>9.5531056987837398E-2</v>
      </c>
      <c r="AQ9" s="17"/>
      <c r="AR9" s="17">
        <v>6.9095153233035098E-2</v>
      </c>
      <c r="AS9" s="17">
        <v>0.17594906251349601</v>
      </c>
      <c r="AT9" s="17">
        <v>0.62342465512706302</v>
      </c>
    </row>
    <row r="10" spans="2:46" x14ac:dyDescent="0.3">
      <c r="B10" s="18" t="s">
        <v>48</v>
      </c>
      <c r="C10" s="17">
        <v>0.19835747831578501</v>
      </c>
      <c r="D10" s="17">
        <v>0.23737048732309399</v>
      </c>
      <c r="E10" s="17">
        <v>0.160774952990131</v>
      </c>
      <c r="F10" s="17"/>
      <c r="G10" s="17">
        <v>0.200301916934184</v>
      </c>
      <c r="H10" s="17">
        <v>0.30431235296640002</v>
      </c>
      <c r="I10" s="17">
        <v>0.21880259069178601</v>
      </c>
      <c r="J10" s="17">
        <v>0.167845340935139</v>
      </c>
      <c r="K10" s="17">
        <v>0.14914745874987101</v>
      </c>
      <c r="L10" s="17">
        <v>0.15212839366697101</v>
      </c>
      <c r="M10" s="17"/>
      <c r="N10" s="17">
        <v>0.29607920290245199</v>
      </c>
      <c r="O10" s="17">
        <v>0.16487059100174101</v>
      </c>
      <c r="P10" s="17">
        <v>0.14292983979207999</v>
      </c>
      <c r="Q10" s="17">
        <v>0.17675436368892</v>
      </c>
      <c r="R10" s="17"/>
      <c r="S10" s="17">
        <v>0.28041330031290002</v>
      </c>
      <c r="T10" s="17">
        <v>0.13963063279412499</v>
      </c>
      <c r="U10" s="17">
        <v>0.112966216649728</v>
      </c>
      <c r="V10" s="17">
        <v>0.18069886795218301</v>
      </c>
      <c r="W10" s="17">
        <v>0.155357726973889</v>
      </c>
      <c r="X10" s="17">
        <v>0.237004464160637</v>
      </c>
      <c r="Y10" s="17">
        <v>0.19098560624129901</v>
      </c>
      <c r="Z10" s="17">
        <v>0.21880783476093499</v>
      </c>
      <c r="AA10" s="17">
        <v>0.21534183039221899</v>
      </c>
      <c r="AB10" s="17">
        <v>0.21192343262466901</v>
      </c>
      <c r="AC10" s="17">
        <v>0.233511419574773</v>
      </c>
      <c r="AD10" s="17">
        <v>0.16488670414714299</v>
      </c>
      <c r="AE10" s="17"/>
      <c r="AF10" s="17">
        <v>5.6527636545812603E-2</v>
      </c>
      <c r="AG10" s="17">
        <v>0.44703998403337603</v>
      </c>
      <c r="AH10" s="17">
        <v>5.35075804014103E-2</v>
      </c>
      <c r="AI10" s="17">
        <v>3.9053350305628898E-2</v>
      </c>
      <c r="AJ10" s="17">
        <v>0.105700020968759</v>
      </c>
      <c r="AK10" s="17"/>
      <c r="AL10" s="17">
        <v>8.0806759584387503E-2</v>
      </c>
      <c r="AM10" s="17">
        <v>4.2436139091029897E-2</v>
      </c>
      <c r="AN10" s="17">
        <v>0.67606759705693598</v>
      </c>
      <c r="AO10" s="17">
        <v>3.02716565390432E-2</v>
      </c>
      <c r="AP10" s="17">
        <v>0.113249873131958</v>
      </c>
      <c r="AQ10" s="17"/>
      <c r="AR10" s="17">
        <v>0.28288851308920399</v>
      </c>
      <c r="AS10" s="17">
        <v>0.15988903186077499</v>
      </c>
      <c r="AT10" s="17">
        <v>5.1585939883771498E-2</v>
      </c>
    </row>
    <row r="11" spans="2:46" x14ac:dyDescent="0.3">
      <c r="B11" s="18" t="s">
        <v>45</v>
      </c>
      <c r="C11" s="17">
        <v>0.203259570653986</v>
      </c>
      <c r="D11" s="17">
        <v>0.22958911987981101</v>
      </c>
      <c r="E11" s="17">
        <v>0.17702659169711099</v>
      </c>
      <c r="F11" s="17"/>
      <c r="G11" s="17">
        <v>0.199512421433407</v>
      </c>
      <c r="H11" s="17">
        <v>0.16092516749820299</v>
      </c>
      <c r="I11" s="17">
        <v>0.18804647028888599</v>
      </c>
      <c r="J11" s="17">
        <v>0.223063005406898</v>
      </c>
      <c r="K11" s="17">
        <v>0.24437161349703099</v>
      </c>
      <c r="L11" s="17">
        <v>0.20884464449918999</v>
      </c>
      <c r="M11" s="17"/>
      <c r="N11" s="17">
        <v>0.14261206537569801</v>
      </c>
      <c r="O11" s="17">
        <v>0.16952333780023199</v>
      </c>
      <c r="P11" s="17">
        <v>0.30922831339840601</v>
      </c>
      <c r="Q11" s="17">
        <v>0.20914234346898999</v>
      </c>
      <c r="R11" s="17"/>
      <c r="S11" s="17">
        <v>0.141127262662333</v>
      </c>
      <c r="T11" s="17">
        <v>0.212507193699639</v>
      </c>
      <c r="U11" s="17">
        <v>0.24160572107127401</v>
      </c>
      <c r="V11" s="17">
        <v>0.21404145223141</v>
      </c>
      <c r="W11" s="17">
        <v>0.25995629349169103</v>
      </c>
      <c r="X11" s="17">
        <v>0.17976102920380599</v>
      </c>
      <c r="Y11" s="17">
        <v>0.223705378485721</v>
      </c>
      <c r="Z11" s="17">
        <v>0.20870686196206001</v>
      </c>
      <c r="AA11" s="17">
        <v>0.235414836002936</v>
      </c>
      <c r="AB11" s="17">
        <v>0.18045164977869299</v>
      </c>
      <c r="AC11" s="17">
        <v>0.162184853517267</v>
      </c>
      <c r="AD11" s="17">
        <v>0.21465644905192399</v>
      </c>
      <c r="AE11" s="17"/>
      <c r="AF11" s="17">
        <v>6.1957343439419901E-2</v>
      </c>
      <c r="AG11" s="17">
        <v>0.10676191707494199</v>
      </c>
      <c r="AH11" s="17">
        <v>0.69142799462621596</v>
      </c>
      <c r="AI11" s="17">
        <v>0.20402725340278799</v>
      </c>
      <c r="AJ11" s="17">
        <v>6.8814412397633404E-2</v>
      </c>
      <c r="AK11" s="17"/>
      <c r="AL11" s="17">
        <v>6.8315202874412104E-2</v>
      </c>
      <c r="AM11" s="17">
        <v>0.63955436169487501</v>
      </c>
      <c r="AN11" s="17">
        <v>5.2886083789761798E-2</v>
      </c>
      <c r="AO11" s="17">
        <v>6.8060415258956897E-2</v>
      </c>
      <c r="AP11" s="17">
        <v>5.3444489378935298E-2</v>
      </c>
      <c r="AQ11" s="17"/>
      <c r="AR11" s="17">
        <v>0.14452325026707899</v>
      </c>
      <c r="AS11" s="17">
        <v>0.35302814736738403</v>
      </c>
      <c r="AT11" s="17">
        <v>0.123740908224841</v>
      </c>
    </row>
    <row r="12" spans="2:46" x14ac:dyDescent="0.3">
      <c r="B12" s="18" t="s">
        <v>47</v>
      </c>
      <c r="C12" s="17">
        <v>7.36612704501865E-2</v>
      </c>
      <c r="D12" s="17">
        <v>7.0904891491250899E-2</v>
      </c>
      <c r="E12" s="17">
        <v>7.6575942303314007E-2</v>
      </c>
      <c r="F12" s="17"/>
      <c r="G12" s="17">
        <v>8.5100909867110497E-2</v>
      </c>
      <c r="H12" s="17">
        <v>9.8704697062458893E-2</v>
      </c>
      <c r="I12" s="17">
        <v>6.4445961895907303E-2</v>
      </c>
      <c r="J12" s="17">
        <v>0.10440694324867</v>
      </c>
      <c r="K12" s="17">
        <v>4.7784918333237197E-2</v>
      </c>
      <c r="L12" s="17">
        <v>4.5596076246778403E-2</v>
      </c>
      <c r="M12" s="17"/>
      <c r="N12" s="17">
        <v>9.6243464008638993E-2</v>
      </c>
      <c r="O12" s="17">
        <v>6.7350877740078696E-2</v>
      </c>
      <c r="P12" s="17">
        <v>6.1376830821258797E-2</v>
      </c>
      <c r="Q12" s="17">
        <v>6.5185000713327099E-2</v>
      </c>
      <c r="R12" s="17"/>
      <c r="S12" s="17">
        <v>9.6554084743782007E-2</v>
      </c>
      <c r="T12" s="17">
        <v>8.5700242547692193E-2</v>
      </c>
      <c r="U12" s="17">
        <v>8.0025748351395504E-2</v>
      </c>
      <c r="V12" s="17">
        <v>7.8930520460006398E-2</v>
      </c>
      <c r="W12" s="17">
        <v>5.30419665382049E-2</v>
      </c>
      <c r="X12" s="17">
        <v>9.2165509805355803E-2</v>
      </c>
      <c r="Y12" s="17">
        <v>6.5228014416174401E-2</v>
      </c>
      <c r="Z12" s="17">
        <v>0.10412981599734</v>
      </c>
      <c r="AA12" s="17">
        <v>6.1134239510364501E-2</v>
      </c>
      <c r="AB12" s="17">
        <v>1.3743253559468101E-2</v>
      </c>
      <c r="AC12" s="17">
        <v>5.9692132876714203E-2</v>
      </c>
      <c r="AD12" s="17">
        <v>0.105771900618259</v>
      </c>
      <c r="AE12" s="17"/>
      <c r="AF12" s="17">
        <v>6.8650063723105004E-2</v>
      </c>
      <c r="AG12" s="17">
        <v>6.4451640370741595E-2</v>
      </c>
      <c r="AH12" s="17">
        <v>8.8732110580483203E-3</v>
      </c>
      <c r="AI12" s="17">
        <v>2.3772012867965701E-2</v>
      </c>
      <c r="AJ12" s="17">
        <v>0.33592415020190902</v>
      </c>
      <c r="AK12" s="17"/>
      <c r="AL12" s="17">
        <v>0.42403238564276102</v>
      </c>
      <c r="AM12" s="17">
        <v>1.2373617927927001E-2</v>
      </c>
      <c r="AN12" s="17">
        <v>4.2710028058178397E-2</v>
      </c>
      <c r="AO12" s="17">
        <v>2.98561167508293E-2</v>
      </c>
      <c r="AP12" s="17">
        <v>6.7583657193911795E-2</v>
      </c>
      <c r="AQ12" s="17"/>
      <c r="AR12" s="17">
        <v>0.10613223728834099</v>
      </c>
      <c r="AS12" s="17">
        <v>5.7008649365966203E-2</v>
      </c>
      <c r="AT12" s="17">
        <v>3.8766815888643801E-2</v>
      </c>
    </row>
    <row r="13" spans="2:46" x14ac:dyDescent="0.3">
      <c r="B13" s="18" t="s">
        <v>50</v>
      </c>
      <c r="C13" s="17">
        <v>5.5441234930031502E-2</v>
      </c>
      <c r="D13" s="17">
        <v>4.35989993780889E-2</v>
      </c>
      <c r="E13" s="17">
        <v>6.5307312048542204E-2</v>
      </c>
      <c r="F13" s="17"/>
      <c r="G13" s="17">
        <v>0.122662181973741</v>
      </c>
      <c r="H13" s="17">
        <v>7.9581349319876399E-2</v>
      </c>
      <c r="I13" s="17">
        <v>6.5229422821853705E-2</v>
      </c>
      <c r="J13" s="17">
        <v>2.50799864661292E-2</v>
      </c>
      <c r="K13" s="17">
        <v>4.1339410490534398E-2</v>
      </c>
      <c r="L13" s="17">
        <v>1.72217603090556E-2</v>
      </c>
      <c r="M13" s="17"/>
      <c r="N13" s="17">
        <v>6.2661872987798503E-2</v>
      </c>
      <c r="O13" s="17">
        <v>4.7176010751044099E-2</v>
      </c>
      <c r="P13" s="17">
        <v>4.1491942330748703E-2</v>
      </c>
      <c r="Q13" s="17">
        <v>6.9154585634940702E-2</v>
      </c>
      <c r="R13" s="17"/>
      <c r="S13" s="17">
        <v>3.4164176503052597E-2</v>
      </c>
      <c r="T13" s="17">
        <v>6.6902988135016897E-2</v>
      </c>
      <c r="U13" s="17">
        <v>4.0769531758250002E-2</v>
      </c>
      <c r="V13" s="17">
        <v>2.0728995063748701E-2</v>
      </c>
      <c r="W13" s="17">
        <v>5.7324106256316003E-2</v>
      </c>
      <c r="X13" s="17">
        <v>8.2188906408911494E-2</v>
      </c>
      <c r="Y13" s="17">
        <v>5.3816568116553103E-2</v>
      </c>
      <c r="Z13" s="17">
        <v>6.5801517942272694E-2</v>
      </c>
      <c r="AA13" s="17">
        <v>9.9964568867702497E-2</v>
      </c>
      <c r="AB13" s="17">
        <v>3.8433827018997897E-2</v>
      </c>
      <c r="AC13" s="17">
        <v>5.9694652800700299E-2</v>
      </c>
      <c r="AD13" s="17">
        <v>3.5251571301679399E-2</v>
      </c>
      <c r="AE13" s="17"/>
      <c r="AF13" s="17">
        <v>0.43054314723436199</v>
      </c>
      <c r="AG13" s="17">
        <v>5.3206992169744803E-2</v>
      </c>
      <c r="AH13" s="17">
        <v>9.5351491173701498E-3</v>
      </c>
      <c r="AI13" s="17">
        <v>1.57565592416728E-2</v>
      </c>
      <c r="AJ13" s="17">
        <v>2.3846891248790698E-2</v>
      </c>
      <c r="AK13" s="17"/>
      <c r="AL13" s="17">
        <v>2.07500818216508E-2</v>
      </c>
      <c r="AM13" s="17">
        <v>1.2386982425894E-2</v>
      </c>
      <c r="AN13" s="17">
        <v>1.63801067146125E-2</v>
      </c>
      <c r="AO13" s="17">
        <v>2.3102467934780001E-2</v>
      </c>
      <c r="AP13" s="17">
        <v>0.40669406587615797</v>
      </c>
      <c r="AQ13" s="17"/>
      <c r="AR13" s="17">
        <v>8.2906531804352396E-2</v>
      </c>
      <c r="AS13" s="17">
        <v>2.8189869729100599E-2</v>
      </c>
      <c r="AT13" s="17">
        <v>2.57746218869606E-2</v>
      </c>
    </row>
    <row r="14" spans="2:46" x14ac:dyDescent="0.3">
      <c r="B14" s="18" t="s">
        <v>79</v>
      </c>
      <c r="C14" s="19">
        <v>0.27649925843020401</v>
      </c>
      <c r="D14" s="19">
        <v>0.19864537938833801</v>
      </c>
      <c r="E14" s="19">
        <v>0.35348738044712202</v>
      </c>
      <c r="F14" s="19"/>
      <c r="G14" s="19">
        <v>0.24869405027358299</v>
      </c>
      <c r="H14" s="19">
        <v>0.15951059563605799</v>
      </c>
      <c r="I14" s="19">
        <v>0.32205439569942501</v>
      </c>
      <c r="J14" s="19">
        <v>0.34191347179508003</v>
      </c>
      <c r="K14" s="19">
        <v>0.280295030911898</v>
      </c>
      <c r="L14" s="19">
        <v>0.29727370665824898</v>
      </c>
      <c r="M14" s="19"/>
      <c r="N14" s="19">
        <v>0.181225597345119</v>
      </c>
      <c r="O14" s="19">
        <v>0.32117559244680999</v>
      </c>
      <c r="P14" s="19">
        <v>0.27263588817458601</v>
      </c>
      <c r="Q14" s="19">
        <v>0.33773195286172902</v>
      </c>
      <c r="R14" s="19"/>
      <c r="S14" s="19">
        <v>0.22245789549023101</v>
      </c>
      <c r="T14" s="19">
        <v>0.30902838985544301</v>
      </c>
      <c r="U14" s="19">
        <v>0.31214075531565499</v>
      </c>
      <c r="V14" s="19">
        <v>0.31046979526850998</v>
      </c>
      <c r="W14" s="19">
        <v>0.30686464215037101</v>
      </c>
      <c r="X14" s="19">
        <v>0.26196483300985401</v>
      </c>
      <c r="Y14" s="19">
        <v>0.244657843479756</v>
      </c>
      <c r="Z14" s="19">
        <v>0.26381292487124702</v>
      </c>
      <c r="AA14" s="19">
        <v>0.22093325518595799</v>
      </c>
      <c r="AB14" s="19">
        <v>0.322816488746066</v>
      </c>
      <c r="AC14" s="19">
        <v>0.28029996414127301</v>
      </c>
      <c r="AD14" s="19">
        <v>0.32424311373491399</v>
      </c>
      <c r="AE14" s="19"/>
      <c r="AF14" s="19">
        <v>0.27717962372862998</v>
      </c>
      <c r="AG14" s="19">
        <v>0.20656577961269801</v>
      </c>
      <c r="AH14" s="19">
        <v>0.13610460484860101</v>
      </c>
      <c r="AI14" s="19">
        <v>0.19797041518858899</v>
      </c>
      <c r="AJ14" s="19">
        <v>0.27491979179124398</v>
      </c>
      <c r="AK14" s="19"/>
      <c r="AL14" s="19">
        <v>0.26340164266004701</v>
      </c>
      <c r="AM14" s="19">
        <v>0.175915889354755</v>
      </c>
      <c r="AN14" s="19">
        <v>0.113950237723016</v>
      </c>
      <c r="AO14" s="19">
        <v>0.15849740200088</v>
      </c>
      <c r="AP14" s="19">
        <v>0.26349685743119999</v>
      </c>
      <c r="AQ14" s="19"/>
      <c r="AR14" s="19">
        <v>0.31445431431798798</v>
      </c>
      <c r="AS14" s="19">
        <v>0.22593523916327801</v>
      </c>
      <c r="AT14" s="19">
        <v>0.13670705898871999</v>
      </c>
    </row>
    <row r="15" spans="2:46" x14ac:dyDescent="0.3">
      <c r="B15" s="16"/>
    </row>
    <row r="16" spans="2:46" x14ac:dyDescent="0.3">
      <c r="B16" t="s">
        <v>66</v>
      </c>
    </row>
    <row r="17" spans="2:2" x14ac:dyDescent="0.3">
      <c r="B17" t="s">
        <v>67</v>
      </c>
    </row>
    <row r="19" spans="2:2" x14ac:dyDescent="0.3">
      <c r="B19"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T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304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49</v>
      </c>
      <c r="C9" s="17">
        <v>0.232188937718074</v>
      </c>
      <c r="D9" s="17">
        <v>0.261600734478729</v>
      </c>
      <c r="E9" s="17">
        <v>0.20310498714594299</v>
      </c>
      <c r="F9" s="17"/>
      <c r="G9" s="17">
        <v>0.18021821645376701</v>
      </c>
      <c r="H9" s="17">
        <v>0.21614763763566999</v>
      </c>
      <c r="I9" s="17">
        <v>0.15885891896927201</v>
      </c>
      <c r="J9" s="17">
        <v>0.19840845580576799</v>
      </c>
      <c r="K9" s="17">
        <v>0.27619098007306597</v>
      </c>
      <c r="L9" s="17">
        <v>0.33750865473986702</v>
      </c>
      <c r="M9" s="17"/>
      <c r="N9" s="17">
        <v>0.26919013902590699</v>
      </c>
      <c r="O9" s="17">
        <v>0.27175973751266902</v>
      </c>
      <c r="P9" s="17">
        <v>0.20756160705579599</v>
      </c>
      <c r="Q9" s="17">
        <v>0.17377136875063301</v>
      </c>
      <c r="R9" s="17"/>
      <c r="S9" s="17">
        <v>0.269911831663386</v>
      </c>
      <c r="T9" s="17">
        <v>0.22643989923799099</v>
      </c>
      <c r="U9" s="17">
        <v>0.283368881472922</v>
      </c>
      <c r="V9" s="17">
        <v>0.213466085069626</v>
      </c>
      <c r="W9" s="17">
        <v>0.192782085104095</v>
      </c>
      <c r="X9" s="17">
        <v>0.223801418290519</v>
      </c>
      <c r="Y9" s="17">
        <v>0.27972274399403702</v>
      </c>
      <c r="Z9" s="17">
        <v>0.230981937283984</v>
      </c>
      <c r="AA9" s="17">
        <v>0.16760714794244</v>
      </c>
      <c r="AB9" s="17">
        <v>0.25553629493607599</v>
      </c>
      <c r="AC9" s="17">
        <v>0.19673226366357699</v>
      </c>
      <c r="AD9" s="17">
        <v>0.21816802870084401</v>
      </c>
      <c r="AE9" s="17"/>
      <c r="AF9" s="17">
        <v>0.115141521616749</v>
      </c>
      <c r="AG9" s="17">
        <v>0.15126409875261401</v>
      </c>
      <c r="AH9" s="17">
        <v>0.106250766307473</v>
      </c>
      <c r="AI9" s="17">
        <v>0.62652417228761703</v>
      </c>
      <c r="AJ9" s="17">
        <v>0.24406754540512501</v>
      </c>
      <c r="AK9" s="17"/>
      <c r="AL9" s="17">
        <v>0.146907273027364</v>
      </c>
      <c r="AM9" s="17">
        <v>0.147106116023874</v>
      </c>
      <c r="AN9" s="17">
        <v>0.131527425218013</v>
      </c>
      <c r="AO9" s="17">
        <v>0.77558306781111397</v>
      </c>
      <c r="AP9" s="17">
        <v>0.100627600378179</v>
      </c>
      <c r="AQ9" s="17"/>
      <c r="AR9" s="17">
        <v>9.1579154427244902E-2</v>
      </c>
      <c r="AS9" s="17">
        <v>0.218035515873267</v>
      </c>
      <c r="AT9" s="17">
        <v>0.70855687992748995</v>
      </c>
    </row>
    <row r="10" spans="2:46" x14ac:dyDescent="0.3">
      <c r="B10" s="18" t="s">
        <v>48</v>
      </c>
      <c r="C10" s="17">
        <v>0.17673274976551701</v>
      </c>
      <c r="D10" s="17">
        <v>0.198744756293984</v>
      </c>
      <c r="E10" s="17">
        <v>0.155719588391416</v>
      </c>
      <c r="F10" s="17"/>
      <c r="G10" s="17">
        <v>0.192825978307403</v>
      </c>
      <c r="H10" s="17">
        <v>0.293616582407701</v>
      </c>
      <c r="I10" s="17">
        <v>0.22352102686106801</v>
      </c>
      <c r="J10" s="17">
        <v>0.14820975881578699</v>
      </c>
      <c r="K10" s="17">
        <v>0.113920516427801</v>
      </c>
      <c r="L10" s="17">
        <v>9.8244325729440599E-2</v>
      </c>
      <c r="M10" s="17"/>
      <c r="N10" s="17">
        <v>0.26234520008709</v>
      </c>
      <c r="O10" s="17">
        <v>0.16014443816401799</v>
      </c>
      <c r="P10" s="17">
        <v>0.12995823087949401</v>
      </c>
      <c r="Q10" s="17">
        <v>0.14488839527894201</v>
      </c>
      <c r="R10" s="17"/>
      <c r="S10" s="17">
        <v>0.24970805709045299</v>
      </c>
      <c r="T10" s="17">
        <v>0.13295187900602601</v>
      </c>
      <c r="U10" s="17">
        <v>8.9056305884449197E-2</v>
      </c>
      <c r="V10" s="17">
        <v>0.148166245795992</v>
      </c>
      <c r="W10" s="17">
        <v>0.15843731350679199</v>
      </c>
      <c r="X10" s="17">
        <v>0.15552380622835801</v>
      </c>
      <c r="Y10" s="17">
        <v>0.18896574121450699</v>
      </c>
      <c r="Z10" s="17">
        <v>0.19634502115167099</v>
      </c>
      <c r="AA10" s="17">
        <v>0.210490892968933</v>
      </c>
      <c r="AB10" s="17">
        <v>0.18193983059508001</v>
      </c>
      <c r="AC10" s="17">
        <v>0.234260645539766</v>
      </c>
      <c r="AD10" s="17">
        <v>0.156774609073809</v>
      </c>
      <c r="AE10" s="17"/>
      <c r="AF10" s="17">
        <v>3.4810490351670401E-2</v>
      </c>
      <c r="AG10" s="17">
        <v>0.39944844087076098</v>
      </c>
      <c r="AH10" s="17">
        <v>2.6750503585042901E-2</v>
      </c>
      <c r="AI10" s="17">
        <v>3.7667307535962202E-2</v>
      </c>
      <c r="AJ10" s="17">
        <v>9.06830805389955E-2</v>
      </c>
      <c r="AK10" s="17"/>
      <c r="AL10" s="17">
        <v>7.7745686306968001E-2</v>
      </c>
      <c r="AM10" s="17">
        <v>2.7844863201734699E-2</v>
      </c>
      <c r="AN10" s="17">
        <v>0.63115748531760396</v>
      </c>
      <c r="AO10" s="17">
        <v>3.8222484430159097E-2</v>
      </c>
      <c r="AP10" s="17">
        <v>6.9017144092571495E-2</v>
      </c>
      <c r="AQ10" s="17"/>
      <c r="AR10" s="17">
        <v>0.25360143061909102</v>
      </c>
      <c r="AS10" s="17">
        <v>0.13505725627283899</v>
      </c>
      <c r="AT10" s="17">
        <v>5.7075786608091102E-2</v>
      </c>
    </row>
    <row r="11" spans="2:46" x14ac:dyDescent="0.3">
      <c r="B11" s="18" t="s">
        <v>45</v>
      </c>
      <c r="C11" s="17">
        <v>0.18306693105410299</v>
      </c>
      <c r="D11" s="17">
        <v>0.20944368683557801</v>
      </c>
      <c r="E11" s="17">
        <v>0.156728033018454</v>
      </c>
      <c r="F11" s="17"/>
      <c r="G11" s="17">
        <v>0.16624960775711101</v>
      </c>
      <c r="H11" s="17">
        <v>0.13716874380736399</v>
      </c>
      <c r="I11" s="17">
        <v>0.179061804123021</v>
      </c>
      <c r="J11" s="17">
        <v>0.20008332268794601</v>
      </c>
      <c r="K11" s="17">
        <v>0.21929773124801499</v>
      </c>
      <c r="L11" s="17">
        <v>0.196663942017687</v>
      </c>
      <c r="M11" s="17"/>
      <c r="N11" s="17">
        <v>0.143789045381188</v>
      </c>
      <c r="O11" s="17">
        <v>0.15180290239076699</v>
      </c>
      <c r="P11" s="17">
        <v>0.26350812573547</v>
      </c>
      <c r="Q11" s="17">
        <v>0.18553836974259999</v>
      </c>
      <c r="R11" s="17"/>
      <c r="S11" s="17">
        <v>0.13428379427256201</v>
      </c>
      <c r="T11" s="17">
        <v>0.18679899569715</v>
      </c>
      <c r="U11" s="17">
        <v>0.186582792659024</v>
      </c>
      <c r="V11" s="17">
        <v>0.21254022738724099</v>
      </c>
      <c r="W11" s="17">
        <v>0.232980491709572</v>
      </c>
      <c r="X11" s="17">
        <v>0.189738334062305</v>
      </c>
      <c r="Y11" s="17">
        <v>0.196037538195414</v>
      </c>
      <c r="Z11" s="17">
        <v>0.210863119286162</v>
      </c>
      <c r="AA11" s="17">
        <v>0.198852066618634</v>
      </c>
      <c r="AB11" s="17">
        <v>0.14898475733244701</v>
      </c>
      <c r="AC11" s="17">
        <v>0.15788326433035299</v>
      </c>
      <c r="AD11" s="17">
        <v>0.17552214969135299</v>
      </c>
      <c r="AE11" s="17"/>
      <c r="AF11" s="17">
        <v>9.1926284210544301E-2</v>
      </c>
      <c r="AG11" s="17">
        <v>8.6504914504423505E-2</v>
      </c>
      <c r="AH11" s="17">
        <v>0.68474972217608199</v>
      </c>
      <c r="AI11" s="17">
        <v>0.16872126290311601</v>
      </c>
      <c r="AJ11" s="17">
        <v>5.3215242211617199E-2</v>
      </c>
      <c r="AK11" s="17"/>
      <c r="AL11" s="17">
        <v>3.2380762090788703E-2</v>
      </c>
      <c r="AM11" s="17">
        <v>0.59612241869619298</v>
      </c>
      <c r="AN11" s="17">
        <v>3.8699725258543802E-2</v>
      </c>
      <c r="AO11" s="17">
        <v>3.6988950153400299E-2</v>
      </c>
      <c r="AP11" s="17">
        <v>9.3123218607484501E-2</v>
      </c>
      <c r="AQ11" s="17"/>
      <c r="AR11" s="17">
        <v>0.12863294643904299</v>
      </c>
      <c r="AS11" s="17">
        <v>0.330842535455107</v>
      </c>
      <c r="AT11" s="17">
        <v>8.8216630897647696E-2</v>
      </c>
    </row>
    <row r="12" spans="2:46" x14ac:dyDescent="0.3">
      <c r="B12" s="18" t="s">
        <v>47</v>
      </c>
      <c r="C12" s="17">
        <v>6.9538407128157398E-2</v>
      </c>
      <c r="D12" s="17">
        <v>7.2210739377171096E-2</v>
      </c>
      <c r="E12" s="17">
        <v>6.6240593057535005E-2</v>
      </c>
      <c r="F12" s="17"/>
      <c r="G12" s="17">
        <v>6.2251943536537999E-2</v>
      </c>
      <c r="H12" s="17">
        <v>7.9151667149517504E-2</v>
      </c>
      <c r="I12" s="17">
        <v>7.3957591092396094E-2</v>
      </c>
      <c r="J12" s="17">
        <v>7.2438326245891999E-2</v>
      </c>
      <c r="K12" s="17">
        <v>7.2391212208053501E-2</v>
      </c>
      <c r="L12" s="17">
        <v>5.8697422666894303E-2</v>
      </c>
      <c r="M12" s="17"/>
      <c r="N12" s="17">
        <v>7.7531367284741803E-2</v>
      </c>
      <c r="O12" s="17">
        <v>6.8109098949821895E-2</v>
      </c>
      <c r="P12" s="17">
        <v>7.6932917531995895E-2</v>
      </c>
      <c r="Q12" s="17">
        <v>5.4382010070531298E-2</v>
      </c>
      <c r="R12" s="17"/>
      <c r="S12" s="17">
        <v>8.2278753457491097E-2</v>
      </c>
      <c r="T12" s="17">
        <v>7.4131811763011299E-2</v>
      </c>
      <c r="U12" s="17">
        <v>7.5871183127448796E-2</v>
      </c>
      <c r="V12" s="17">
        <v>0.11084410496356201</v>
      </c>
      <c r="W12" s="17">
        <v>4.5337802782795103E-2</v>
      </c>
      <c r="X12" s="17">
        <v>5.9290198995067801E-2</v>
      </c>
      <c r="Y12" s="17">
        <v>4.4302327897395598E-2</v>
      </c>
      <c r="Z12" s="17">
        <v>6.8553700264680995E-2</v>
      </c>
      <c r="AA12" s="17">
        <v>6.6070102573726905E-2</v>
      </c>
      <c r="AB12" s="17">
        <v>3.7670392563777098E-2</v>
      </c>
      <c r="AC12" s="17">
        <v>8.6913391379211197E-2</v>
      </c>
      <c r="AD12" s="17">
        <v>8.4550496453923096E-2</v>
      </c>
      <c r="AE12" s="17"/>
      <c r="AF12" s="17">
        <v>6.76893165185493E-2</v>
      </c>
      <c r="AG12" s="17">
        <v>6.7256874909414094E-2</v>
      </c>
      <c r="AH12" s="17">
        <v>1.1355353832390501E-2</v>
      </c>
      <c r="AI12" s="17">
        <v>2.0266818296164099E-2</v>
      </c>
      <c r="AJ12" s="17">
        <v>0.29306991194264198</v>
      </c>
      <c r="AK12" s="17"/>
      <c r="AL12" s="17">
        <v>0.40633001179834299</v>
      </c>
      <c r="AM12" s="17">
        <v>1.7009075768972901E-2</v>
      </c>
      <c r="AN12" s="17">
        <v>4.5132718140476202E-2</v>
      </c>
      <c r="AO12" s="17">
        <v>2.2742325610799599E-2</v>
      </c>
      <c r="AP12" s="17">
        <v>6.8940638440395205E-2</v>
      </c>
      <c r="AQ12" s="17"/>
      <c r="AR12" s="17">
        <v>9.1259856810631201E-2</v>
      </c>
      <c r="AS12" s="17">
        <v>6.5398009222758097E-2</v>
      </c>
      <c r="AT12" s="17">
        <v>3.34397022530225E-2</v>
      </c>
    </row>
    <row r="13" spans="2:46" x14ac:dyDescent="0.3">
      <c r="B13" s="18" t="s">
        <v>50</v>
      </c>
      <c r="C13" s="17">
        <v>4.8719485071768397E-2</v>
      </c>
      <c r="D13" s="17">
        <v>4.9366179392631798E-2</v>
      </c>
      <c r="E13" s="17">
        <v>4.8230897272565201E-2</v>
      </c>
      <c r="F13" s="17"/>
      <c r="G13" s="17">
        <v>0.11922695226402499</v>
      </c>
      <c r="H13" s="17">
        <v>7.8231219909275604E-2</v>
      </c>
      <c r="I13" s="17">
        <v>4.8356455212165E-2</v>
      </c>
      <c r="J13" s="17">
        <v>2.4105525097584998E-2</v>
      </c>
      <c r="K13" s="17">
        <v>2.2423444133632599E-2</v>
      </c>
      <c r="L13" s="17">
        <v>1.5745139216161101E-2</v>
      </c>
      <c r="M13" s="17"/>
      <c r="N13" s="17">
        <v>5.3148833871301898E-2</v>
      </c>
      <c r="O13" s="17">
        <v>3.5227586143817297E-2</v>
      </c>
      <c r="P13" s="17">
        <v>4.5555828836275299E-2</v>
      </c>
      <c r="Q13" s="17">
        <v>6.1310104496465803E-2</v>
      </c>
      <c r="R13" s="17"/>
      <c r="S13" s="17">
        <v>3.3773914387374003E-2</v>
      </c>
      <c r="T13" s="17">
        <v>3.1298992210522403E-2</v>
      </c>
      <c r="U13" s="17">
        <v>3.5165301320981598E-2</v>
      </c>
      <c r="V13" s="17">
        <v>2.6271251525466801E-2</v>
      </c>
      <c r="W13" s="17">
        <v>5.0285530172026E-2</v>
      </c>
      <c r="X13" s="17">
        <v>9.8156296505084298E-2</v>
      </c>
      <c r="Y13" s="17">
        <v>5.5951609046371198E-2</v>
      </c>
      <c r="Z13" s="17">
        <v>7.0223272644380705E-2</v>
      </c>
      <c r="AA13" s="17">
        <v>8.0888373894473203E-2</v>
      </c>
      <c r="AB13" s="17">
        <v>3.0364571474312201E-2</v>
      </c>
      <c r="AC13" s="17">
        <v>4.8571880148792497E-2</v>
      </c>
      <c r="AD13" s="17">
        <v>3.5050878818071902E-2</v>
      </c>
      <c r="AE13" s="17"/>
      <c r="AF13" s="17">
        <v>0.40099247631934198</v>
      </c>
      <c r="AG13" s="17">
        <v>4.8805701060831201E-2</v>
      </c>
      <c r="AH13" s="17">
        <v>1.4091937998301799E-2</v>
      </c>
      <c r="AI13" s="17">
        <v>9.5575403997458907E-3</v>
      </c>
      <c r="AJ13" s="17">
        <v>1.21953420147017E-2</v>
      </c>
      <c r="AK13" s="17"/>
      <c r="AL13" s="17">
        <v>2.7645596053757899E-2</v>
      </c>
      <c r="AM13" s="17">
        <v>1.8715736519698701E-2</v>
      </c>
      <c r="AN13" s="17">
        <v>1.7442353389754701E-2</v>
      </c>
      <c r="AO13" s="17">
        <v>2.1393211554284901E-2</v>
      </c>
      <c r="AP13" s="17">
        <v>0.36488761655394297</v>
      </c>
      <c r="AQ13" s="17"/>
      <c r="AR13" s="17">
        <v>6.4997855817807093E-2</v>
      </c>
      <c r="AS13" s="17">
        <v>3.5398663634521502E-2</v>
      </c>
      <c r="AT13" s="17">
        <v>1.92852707420102E-2</v>
      </c>
    </row>
    <row r="14" spans="2:46" x14ac:dyDescent="0.3">
      <c r="B14" s="18" t="s">
        <v>79</v>
      </c>
      <c r="C14" s="19">
        <v>0.28975348926237998</v>
      </c>
      <c r="D14" s="19">
        <v>0.20863390362190501</v>
      </c>
      <c r="E14" s="19">
        <v>0.36997590111408701</v>
      </c>
      <c r="F14" s="19"/>
      <c r="G14" s="19">
        <v>0.279227301681155</v>
      </c>
      <c r="H14" s="19">
        <v>0.19568414909047199</v>
      </c>
      <c r="I14" s="19">
        <v>0.31624420374207701</v>
      </c>
      <c r="J14" s="19">
        <v>0.35675461134702202</v>
      </c>
      <c r="K14" s="19">
        <v>0.29577611590943198</v>
      </c>
      <c r="L14" s="19">
        <v>0.29314051562995003</v>
      </c>
      <c r="M14" s="19"/>
      <c r="N14" s="19">
        <v>0.19399541434977199</v>
      </c>
      <c r="O14" s="19">
        <v>0.312956236838907</v>
      </c>
      <c r="P14" s="19">
        <v>0.27648328996096899</v>
      </c>
      <c r="Q14" s="19">
        <v>0.380109751660828</v>
      </c>
      <c r="R14" s="19"/>
      <c r="S14" s="19">
        <v>0.23004364912873401</v>
      </c>
      <c r="T14" s="19">
        <v>0.34837842208529901</v>
      </c>
      <c r="U14" s="19">
        <v>0.32995553553517398</v>
      </c>
      <c r="V14" s="19">
        <v>0.28871208525811198</v>
      </c>
      <c r="W14" s="19">
        <v>0.320176776724719</v>
      </c>
      <c r="X14" s="19">
        <v>0.27348994591866599</v>
      </c>
      <c r="Y14" s="19">
        <v>0.235020039652275</v>
      </c>
      <c r="Z14" s="19">
        <v>0.22303294936912199</v>
      </c>
      <c r="AA14" s="19">
        <v>0.27609141600179299</v>
      </c>
      <c r="AB14" s="19">
        <v>0.34550415309830801</v>
      </c>
      <c r="AC14" s="19">
        <v>0.27563855493829997</v>
      </c>
      <c r="AD14" s="19">
        <v>0.32993383726199899</v>
      </c>
      <c r="AE14" s="19"/>
      <c r="AF14" s="19">
        <v>0.28943991098314598</v>
      </c>
      <c r="AG14" s="19">
        <v>0.24671996990195599</v>
      </c>
      <c r="AH14" s="19">
        <v>0.156801716100709</v>
      </c>
      <c r="AI14" s="19">
        <v>0.13726289857739499</v>
      </c>
      <c r="AJ14" s="19">
        <v>0.30676887788691898</v>
      </c>
      <c r="AK14" s="19"/>
      <c r="AL14" s="19">
        <v>0.30899067072277803</v>
      </c>
      <c r="AM14" s="19">
        <v>0.19320178978952601</v>
      </c>
      <c r="AN14" s="19">
        <v>0.13604029267560899</v>
      </c>
      <c r="AO14" s="19">
        <v>0.105069960440242</v>
      </c>
      <c r="AP14" s="19">
        <v>0.30340378192742701</v>
      </c>
      <c r="AQ14" s="19"/>
      <c r="AR14" s="19">
        <v>0.36992875588618301</v>
      </c>
      <c r="AS14" s="19">
        <v>0.21526801954150701</v>
      </c>
      <c r="AT14" s="19">
        <v>9.34257295717391E-2</v>
      </c>
    </row>
    <row r="15" spans="2:46" x14ac:dyDescent="0.3">
      <c r="B15" s="16"/>
    </row>
    <row r="16" spans="2:46" x14ac:dyDescent="0.3">
      <c r="B16" t="s">
        <v>66</v>
      </c>
    </row>
    <row r="17" spans="2:2" x14ac:dyDescent="0.3">
      <c r="B17" t="s">
        <v>67</v>
      </c>
    </row>
    <row r="19" spans="2:2" x14ac:dyDescent="0.3">
      <c r="B19"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T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6" width="10.6640625" customWidth="1"/>
    <col min="47" max="47" width="2.21875" customWidth="1"/>
  </cols>
  <sheetData>
    <row r="2" spans="2:46" ht="40.049999999999997" customHeight="1" x14ac:dyDescent="0.3">
      <c r="D2" s="30" t="s">
        <v>305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6" ht="30" customHeight="1" x14ac:dyDescent="0.3">
      <c r="B5" s="15"/>
      <c r="C5" s="15"/>
      <c r="D5" s="29" t="s">
        <v>54</v>
      </c>
      <c r="E5" s="29"/>
      <c r="F5" s="15"/>
      <c r="G5" s="29" t="s">
        <v>55</v>
      </c>
      <c r="H5" s="29"/>
      <c r="I5" s="29"/>
      <c r="J5" s="29"/>
      <c r="K5" s="29"/>
      <c r="L5" s="29"/>
      <c r="M5" s="15"/>
      <c r="N5" s="29" t="s">
        <v>56</v>
      </c>
      <c r="O5" s="29"/>
      <c r="P5" s="29"/>
      <c r="Q5" s="29"/>
      <c r="R5" s="15"/>
      <c r="S5" s="29" t="s">
        <v>57</v>
      </c>
      <c r="T5" s="29"/>
      <c r="U5" s="29"/>
      <c r="V5" s="29"/>
      <c r="W5" s="29"/>
      <c r="X5" s="29"/>
      <c r="Y5" s="29"/>
      <c r="Z5" s="29"/>
      <c r="AA5" s="29"/>
      <c r="AB5" s="29"/>
      <c r="AC5" s="29"/>
      <c r="AD5" s="29"/>
      <c r="AE5" s="15"/>
      <c r="AF5" s="29" t="s">
        <v>58</v>
      </c>
      <c r="AG5" s="29"/>
      <c r="AH5" s="29"/>
      <c r="AI5" s="29"/>
      <c r="AJ5" s="29"/>
      <c r="AK5" s="15"/>
      <c r="AL5" s="29" t="s">
        <v>59</v>
      </c>
      <c r="AM5" s="29"/>
      <c r="AN5" s="29"/>
      <c r="AO5" s="29"/>
      <c r="AP5" s="29"/>
      <c r="AQ5" s="15"/>
      <c r="AR5" s="29" t="s">
        <v>60</v>
      </c>
      <c r="AS5" s="29"/>
      <c r="AT5" s="29"/>
    </row>
    <row r="6" spans="2:46" ht="86.4"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47</v>
      </c>
      <c r="AM6" s="12" t="s">
        <v>45</v>
      </c>
      <c r="AN6" s="12" t="s">
        <v>48</v>
      </c>
      <c r="AO6" s="12" t="s">
        <v>49</v>
      </c>
      <c r="AP6" s="12" t="s">
        <v>50</v>
      </c>
      <c r="AR6" s="12" t="s">
        <v>51</v>
      </c>
      <c r="AS6" s="12" t="s">
        <v>52</v>
      </c>
      <c r="AT6" s="12" t="s">
        <v>53</v>
      </c>
    </row>
    <row r="7" spans="2:46" ht="30" customHeight="1" x14ac:dyDescent="0.3">
      <c r="B7" s="10" t="s">
        <v>19</v>
      </c>
      <c r="C7" s="10">
        <v>2011</v>
      </c>
      <c r="D7" s="10">
        <v>1006</v>
      </c>
      <c r="E7" s="10">
        <v>1002</v>
      </c>
      <c r="F7" s="10"/>
      <c r="G7" s="10">
        <v>242</v>
      </c>
      <c r="H7" s="10">
        <v>358</v>
      </c>
      <c r="I7" s="10">
        <v>347</v>
      </c>
      <c r="J7" s="10">
        <v>349</v>
      </c>
      <c r="K7" s="10">
        <v>274</v>
      </c>
      <c r="L7" s="10">
        <v>441</v>
      </c>
      <c r="M7" s="10"/>
      <c r="N7" s="10">
        <v>479</v>
      </c>
      <c r="O7" s="10">
        <v>550</v>
      </c>
      <c r="P7" s="10">
        <v>466</v>
      </c>
      <c r="Q7" s="10">
        <v>510</v>
      </c>
      <c r="R7" s="10"/>
      <c r="S7" s="10">
        <v>288</v>
      </c>
      <c r="T7" s="10">
        <v>222</v>
      </c>
      <c r="U7" s="10">
        <v>160</v>
      </c>
      <c r="V7" s="10">
        <v>164</v>
      </c>
      <c r="W7" s="10">
        <v>144</v>
      </c>
      <c r="X7" s="10">
        <v>174</v>
      </c>
      <c r="Y7" s="10">
        <v>164</v>
      </c>
      <c r="Z7" s="10">
        <v>79</v>
      </c>
      <c r="AA7" s="10">
        <v>234</v>
      </c>
      <c r="AB7" s="10">
        <v>195</v>
      </c>
      <c r="AC7" s="10">
        <v>118</v>
      </c>
      <c r="AD7" s="10">
        <v>69</v>
      </c>
      <c r="AE7" s="10"/>
      <c r="AF7" s="10">
        <v>97</v>
      </c>
      <c r="AG7" s="10">
        <v>681</v>
      </c>
      <c r="AH7" s="10">
        <v>255</v>
      </c>
      <c r="AI7" s="10">
        <v>361</v>
      </c>
      <c r="AJ7" s="10">
        <v>168</v>
      </c>
      <c r="AK7" s="10"/>
      <c r="AL7" s="10">
        <v>183</v>
      </c>
      <c r="AM7" s="10">
        <v>494</v>
      </c>
      <c r="AN7" s="10">
        <v>431</v>
      </c>
      <c r="AO7" s="10">
        <v>291</v>
      </c>
      <c r="AP7" s="10">
        <v>132</v>
      </c>
      <c r="AQ7" s="10"/>
      <c r="AR7" s="10">
        <v>931</v>
      </c>
      <c r="AS7" s="10">
        <v>594</v>
      </c>
      <c r="AT7" s="10">
        <v>341</v>
      </c>
    </row>
    <row r="8" spans="2:46" ht="30" customHeight="1" x14ac:dyDescent="0.3">
      <c r="B8" s="11" t="s">
        <v>20</v>
      </c>
      <c r="C8" s="11">
        <v>2011</v>
      </c>
      <c r="D8" s="11">
        <v>993</v>
      </c>
      <c r="E8" s="11">
        <v>1015</v>
      </c>
      <c r="F8" s="11"/>
      <c r="G8" s="11">
        <v>280</v>
      </c>
      <c r="H8" s="11">
        <v>342</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100</v>
      </c>
      <c r="AG8" s="11">
        <v>679</v>
      </c>
      <c r="AH8" s="11">
        <v>254</v>
      </c>
      <c r="AI8" s="11">
        <v>358</v>
      </c>
      <c r="AJ8" s="11">
        <v>177</v>
      </c>
      <c r="AK8" s="11"/>
      <c r="AL8" s="11">
        <v>190</v>
      </c>
      <c r="AM8" s="11">
        <v>492</v>
      </c>
      <c r="AN8" s="11">
        <v>430</v>
      </c>
      <c r="AO8" s="11">
        <v>286</v>
      </c>
      <c r="AP8" s="11">
        <v>140</v>
      </c>
      <c r="AQ8" s="11"/>
      <c r="AR8" s="11">
        <v>936</v>
      </c>
      <c r="AS8" s="11">
        <v>592</v>
      </c>
      <c r="AT8" s="11">
        <v>333</v>
      </c>
    </row>
    <row r="9" spans="2:46" x14ac:dyDescent="0.3">
      <c r="B9" s="18" t="s">
        <v>49</v>
      </c>
      <c r="C9" s="17">
        <v>0.109158089240688</v>
      </c>
      <c r="D9" s="17">
        <v>0.123198675857232</v>
      </c>
      <c r="E9" s="17">
        <v>9.5744057597810697E-2</v>
      </c>
      <c r="F9" s="17"/>
      <c r="G9" s="17">
        <v>7.3878099271693198E-2</v>
      </c>
      <c r="H9" s="17">
        <v>0.151278035777308</v>
      </c>
      <c r="I9" s="17">
        <v>9.4358660628455396E-2</v>
      </c>
      <c r="J9" s="17">
        <v>7.8339748325794503E-2</v>
      </c>
      <c r="K9" s="17">
        <v>0.110026705290566</v>
      </c>
      <c r="L9" s="17">
        <v>0.13494191816242801</v>
      </c>
      <c r="M9" s="17"/>
      <c r="N9" s="17">
        <v>0.131564517995722</v>
      </c>
      <c r="O9" s="17">
        <v>0.11803128801011301</v>
      </c>
      <c r="P9" s="17">
        <v>0.105539184407235</v>
      </c>
      <c r="Q9" s="17">
        <v>8.0285720817687103E-2</v>
      </c>
      <c r="R9" s="17"/>
      <c r="S9" s="17">
        <v>0.14394127258908301</v>
      </c>
      <c r="T9" s="17">
        <v>8.4525954780176799E-2</v>
      </c>
      <c r="U9" s="17">
        <v>0.15001752225520401</v>
      </c>
      <c r="V9" s="17">
        <v>0.12716832495460301</v>
      </c>
      <c r="W9" s="17">
        <v>0.13085440688554101</v>
      </c>
      <c r="X9" s="17">
        <v>9.3715996076385394E-2</v>
      </c>
      <c r="Y9" s="17">
        <v>9.3474706539803304E-2</v>
      </c>
      <c r="Z9" s="17">
        <v>8.6841980770338306E-2</v>
      </c>
      <c r="AA9" s="17">
        <v>8.3152990719946196E-2</v>
      </c>
      <c r="AB9" s="17">
        <v>0.10223345595025</v>
      </c>
      <c r="AC9" s="17">
        <v>9.5547718997920902E-2</v>
      </c>
      <c r="AD9" s="17">
        <v>9.5885434353251905E-2</v>
      </c>
      <c r="AE9" s="17"/>
      <c r="AF9" s="17">
        <v>2.0518243801450502E-2</v>
      </c>
      <c r="AG9" s="17">
        <v>4.8933562239943502E-2</v>
      </c>
      <c r="AH9" s="17">
        <v>4.5141188265810497E-2</v>
      </c>
      <c r="AI9" s="17">
        <v>0.36775478413082102</v>
      </c>
      <c r="AJ9" s="17">
        <v>9.6493876602113199E-2</v>
      </c>
      <c r="AK9" s="17"/>
      <c r="AL9" s="17">
        <v>4.43257965050671E-2</v>
      </c>
      <c r="AM9" s="17">
        <v>5.7910098716809598E-2</v>
      </c>
      <c r="AN9" s="17">
        <v>6.3364280434805006E-2</v>
      </c>
      <c r="AO9" s="17">
        <v>0.46368472094193097</v>
      </c>
      <c r="AP9" s="17">
        <v>2.0561835717820501E-2</v>
      </c>
      <c r="AQ9" s="17"/>
      <c r="AR9" s="17">
        <v>2.09827320310845E-2</v>
      </c>
      <c r="AS9" s="17">
        <v>7.8047548534064107E-2</v>
      </c>
      <c r="AT9" s="17">
        <v>0.42605778399622402</v>
      </c>
    </row>
    <row r="10" spans="2:46" x14ac:dyDescent="0.3">
      <c r="B10" s="18" t="s">
        <v>48</v>
      </c>
      <c r="C10" s="17">
        <v>0.139501096407182</v>
      </c>
      <c r="D10" s="17">
        <v>0.178107586200835</v>
      </c>
      <c r="E10" s="17">
        <v>0.102142191124534</v>
      </c>
      <c r="F10" s="17"/>
      <c r="G10" s="17">
        <v>0.155719441170933</v>
      </c>
      <c r="H10" s="17">
        <v>0.25990099453433702</v>
      </c>
      <c r="I10" s="17">
        <v>0.13851843206269801</v>
      </c>
      <c r="J10" s="17">
        <v>0.11793036221737201</v>
      </c>
      <c r="K10" s="17">
        <v>0.10904276957637001</v>
      </c>
      <c r="L10" s="17">
        <v>6.9616405572451995E-2</v>
      </c>
      <c r="M10" s="17"/>
      <c r="N10" s="17">
        <v>0.20187875548768999</v>
      </c>
      <c r="O10" s="17">
        <v>0.12755724570825699</v>
      </c>
      <c r="P10" s="17">
        <v>0.10156227083876899</v>
      </c>
      <c r="Q10" s="17">
        <v>0.11966934602012599</v>
      </c>
      <c r="R10" s="17"/>
      <c r="S10" s="17">
        <v>0.241939802428386</v>
      </c>
      <c r="T10" s="17">
        <v>0.111858731465273</v>
      </c>
      <c r="U10" s="17">
        <v>7.3959057957398502E-2</v>
      </c>
      <c r="V10" s="17">
        <v>5.7969482235066198E-2</v>
      </c>
      <c r="W10" s="17">
        <v>0.102896917722862</v>
      </c>
      <c r="X10" s="17">
        <v>0.182814268931004</v>
      </c>
      <c r="Y10" s="17">
        <v>0.161113458150174</v>
      </c>
      <c r="Z10" s="17">
        <v>0.17494219735130401</v>
      </c>
      <c r="AA10" s="17">
        <v>0.15582216169209401</v>
      </c>
      <c r="AB10" s="17">
        <v>0.105655039445118</v>
      </c>
      <c r="AC10" s="17">
        <v>0.141408749470043</v>
      </c>
      <c r="AD10" s="17">
        <v>8.9038927714072305E-2</v>
      </c>
      <c r="AE10" s="17"/>
      <c r="AF10" s="17">
        <v>2.65333992076951E-2</v>
      </c>
      <c r="AG10" s="17">
        <v>0.33417285241953898</v>
      </c>
      <c r="AH10" s="17">
        <v>3.7420492907299402E-2</v>
      </c>
      <c r="AI10" s="17">
        <v>3.1168675678517398E-2</v>
      </c>
      <c r="AJ10" s="17">
        <v>6.1168693531575502E-2</v>
      </c>
      <c r="AK10" s="17"/>
      <c r="AL10" s="17">
        <v>2.8421672847773399E-2</v>
      </c>
      <c r="AM10" s="17">
        <v>2.9573636633369E-2</v>
      </c>
      <c r="AN10" s="17">
        <v>0.52304885102679399</v>
      </c>
      <c r="AO10" s="17">
        <v>3.3278359249947403E-2</v>
      </c>
      <c r="AP10" s="17">
        <v>4.0749919576242799E-2</v>
      </c>
      <c r="AQ10" s="17"/>
      <c r="AR10" s="17">
        <v>0.18495138541162301</v>
      </c>
      <c r="AS10" s="17">
        <v>0.131372244536129</v>
      </c>
      <c r="AT10" s="17">
        <v>3.7389621249567899E-2</v>
      </c>
    </row>
    <row r="11" spans="2:46" x14ac:dyDescent="0.3">
      <c r="B11" s="18" t="s">
        <v>45</v>
      </c>
      <c r="C11" s="17">
        <v>0.119704774432392</v>
      </c>
      <c r="D11" s="17">
        <v>0.14090325184859701</v>
      </c>
      <c r="E11" s="17">
        <v>9.9318849635461601E-2</v>
      </c>
      <c r="F11" s="17"/>
      <c r="G11" s="17">
        <v>0.115915248017973</v>
      </c>
      <c r="H11" s="17">
        <v>0.12612645457954699</v>
      </c>
      <c r="I11" s="17">
        <v>0.128886589466021</v>
      </c>
      <c r="J11" s="17">
        <v>0.11631569092397299</v>
      </c>
      <c r="K11" s="17">
        <v>0.13717144078803301</v>
      </c>
      <c r="L11" s="17">
        <v>0.10053511601819499</v>
      </c>
      <c r="M11" s="17"/>
      <c r="N11" s="17">
        <v>9.4004240783308504E-2</v>
      </c>
      <c r="O11" s="17">
        <v>8.9590753646102E-2</v>
      </c>
      <c r="P11" s="17">
        <v>0.184132447988575</v>
      </c>
      <c r="Q11" s="17">
        <v>0.121814668957982</v>
      </c>
      <c r="R11" s="17"/>
      <c r="S11" s="17">
        <v>0.11934902260237901</v>
      </c>
      <c r="T11" s="17">
        <v>9.9036545919381394E-2</v>
      </c>
      <c r="U11" s="17">
        <v>0.13889939089622699</v>
      </c>
      <c r="V11" s="17">
        <v>0.11752764404813799</v>
      </c>
      <c r="W11" s="17">
        <v>0.128996403005916</v>
      </c>
      <c r="X11" s="17">
        <v>0.132955003416795</v>
      </c>
      <c r="Y11" s="17">
        <v>0.116012165456195</v>
      </c>
      <c r="Z11" s="17">
        <v>0.141078070133689</v>
      </c>
      <c r="AA11" s="17">
        <v>0.13192665448363999</v>
      </c>
      <c r="AB11" s="17">
        <v>8.5027950768147204E-2</v>
      </c>
      <c r="AC11" s="17">
        <v>0.13076090984449201</v>
      </c>
      <c r="AD11" s="17">
        <v>0.12691629692503201</v>
      </c>
      <c r="AE11" s="17"/>
      <c r="AF11" s="17">
        <v>3.0593604431532299E-2</v>
      </c>
      <c r="AG11" s="17">
        <v>6.5571728713330696E-2</v>
      </c>
      <c r="AH11" s="17">
        <v>0.45133208555131299</v>
      </c>
      <c r="AI11" s="17">
        <v>0.108921202003879</v>
      </c>
      <c r="AJ11" s="17">
        <v>2.6538606736476199E-2</v>
      </c>
      <c r="AK11" s="17"/>
      <c r="AL11" s="17">
        <v>2.2959169788611799E-2</v>
      </c>
      <c r="AM11" s="17">
        <v>0.388298265410634</v>
      </c>
      <c r="AN11" s="17">
        <v>3.18305776464054E-2</v>
      </c>
      <c r="AO11" s="17">
        <v>4.8531871526334397E-2</v>
      </c>
      <c r="AP11" s="17">
        <v>3.1919298696913997E-2</v>
      </c>
      <c r="AQ11" s="17"/>
      <c r="AR11" s="17">
        <v>9.2781969756478094E-2</v>
      </c>
      <c r="AS11" s="17">
        <v>0.201241424497901</v>
      </c>
      <c r="AT11" s="17">
        <v>8.3151739435094796E-2</v>
      </c>
    </row>
    <row r="12" spans="2:46" x14ac:dyDescent="0.3">
      <c r="B12" s="18" t="s">
        <v>47</v>
      </c>
      <c r="C12" s="17">
        <v>5.4085229036131201E-2</v>
      </c>
      <c r="D12" s="17">
        <v>6.0157169663952098E-2</v>
      </c>
      <c r="E12" s="17">
        <v>4.8304595744036297E-2</v>
      </c>
      <c r="F12" s="17"/>
      <c r="G12" s="17">
        <v>5.8483951218100197E-2</v>
      </c>
      <c r="H12" s="17">
        <v>4.2636865679822701E-2</v>
      </c>
      <c r="I12" s="17">
        <v>5.8502950351252699E-2</v>
      </c>
      <c r="J12" s="17">
        <v>6.6365397624140399E-2</v>
      </c>
      <c r="K12" s="17">
        <v>4.6646692993348803E-2</v>
      </c>
      <c r="L12" s="17">
        <v>5.1880508640161298E-2</v>
      </c>
      <c r="M12" s="17"/>
      <c r="N12" s="17">
        <v>6.2383833779079502E-2</v>
      </c>
      <c r="O12" s="17">
        <v>5.36132768746031E-2</v>
      </c>
      <c r="P12" s="17">
        <v>4.2670520104522401E-2</v>
      </c>
      <c r="Q12" s="17">
        <v>5.6305826492859201E-2</v>
      </c>
      <c r="R12" s="17"/>
      <c r="S12" s="17">
        <v>5.0952230751714497E-2</v>
      </c>
      <c r="T12" s="17">
        <v>4.0104141087038803E-2</v>
      </c>
      <c r="U12" s="17">
        <v>7.6661879042334694E-2</v>
      </c>
      <c r="V12" s="17">
        <v>7.6042953541735694E-2</v>
      </c>
      <c r="W12" s="17">
        <v>3.7336732052189903E-2</v>
      </c>
      <c r="X12" s="17">
        <v>6.5834371055008403E-2</v>
      </c>
      <c r="Y12" s="17">
        <v>5.5979431085278503E-2</v>
      </c>
      <c r="Z12" s="17">
        <v>5.9247960284460402E-2</v>
      </c>
      <c r="AA12" s="17">
        <v>4.59115902017731E-2</v>
      </c>
      <c r="AB12" s="17">
        <v>5.4764447413588997E-2</v>
      </c>
      <c r="AC12" s="17">
        <v>4.10700979392465E-2</v>
      </c>
      <c r="AD12" s="17">
        <v>4.4709152299371502E-2</v>
      </c>
      <c r="AE12" s="17"/>
      <c r="AF12" s="17">
        <v>3.7490499528531701E-2</v>
      </c>
      <c r="AG12" s="17">
        <v>4.0285194303430298E-2</v>
      </c>
      <c r="AH12" s="17">
        <v>2.34351223405906E-2</v>
      </c>
      <c r="AI12" s="17">
        <v>2.3736555730885602E-2</v>
      </c>
      <c r="AJ12" s="17">
        <v>0.26153851393329303</v>
      </c>
      <c r="AK12" s="17"/>
      <c r="AL12" s="17">
        <v>0.34573303203845601</v>
      </c>
      <c r="AM12" s="17">
        <v>2.1980885370120599E-2</v>
      </c>
      <c r="AN12" s="17">
        <v>2.7681247238519401E-2</v>
      </c>
      <c r="AO12" s="17">
        <v>2.5936139466694499E-2</v>
      </c>
      <c r="AP12" s="17">
        <v>2.3848038058638998E-2</v>
      </c>
      <c r="AQ12" s="17"/>
      <c r="AR12" s="17">
        <v>6.5414452904056494E-2</v>
      </c>
      <c r="AS12" s="17">
        <v>5.3950181372069403E-2</v>
      </c>
      <c r="AT12" s="17">
        <v>3.3881609957885903E-2</v>
      </c>
    </row>
    <row r="13" spans="2:46" x14ac:dyDescent="0.3">
      <c r="B13" s="18" t="s">
        <v>50</v>
      </c>
      <c r="C13" s="17">
        <v>0.28193457316742698</v>
      </c>
      <c r="D13" s="17">
        <v>0.24847732234627801</v>
      </c>
      <c r="E13" s="17">
        <v>0.31361822047176102</v>
      </c>
      <c r="F13" s="17"/>
      <c r="G13" s="17">
        <v>0.36144768120938903</v>
      </c>
      <c r="H13" s="17">
        <v>0.25796554390993398</v>
      </c>
      <c r="I13" s="17">
        <v>0.26468399880218402</v>
      </c>
      <c r="J13" s="17">
        <v>0.313468538983663</v>
      </c>
      <c r="K13" s="17">
        <v>0.26311345148845999</v>
      </c>
      <c r="L13" s="17">
        <v>0.24954822418859901</v>
      </c>
      <c r="M13" s="17"/>
      <c r="N13" s="17">
        <v>0.31299037914053202</v>
      </c>
      <c r="O13" s="17">
        <v>0.28916342299557202</v>
      </c>
      <c r="P13" s="17">
        <v>0.25309729961219402</v>
      </c>
      <c r="Q13" s="17">
        <v>0.26331525191418198</v>
      </c>
      <c r="R13" s="17"/>
      <c r="S13" s="17">
        <v>0.203116257119935</v>
      </c>
      <c r="T13" s="17">
        <v>0.35215550304709498</v>
      </c>
      <c r="U13" s="17">
        <v>0.23168618248800499</v>
      </c>
      <c r="V13" s="17">
        <v>0.31848414151787902</v>
      </c>
      <c r="W13" s="17">
        <v>0.27267690431263703</v>
      </c>
      <c r="X13" s="17">
        <v>0.28791299424795702</v>
      </c>
      <c r="Y13" s="17">
        <v>0.31583525779106902</v>
      </c>
      <c r="Z13" s="17">
        <v>0.274522942277662</v>
      </c>
      <c r="AA13" s="17">
        <v>0.31859672503816999</v>
      </c>
      <c r="AB13" s="17">
        <v>0.235841575890649</v>
      </c>
      <c r="AC13" s="17">
        <v>0.29666035371194899</v>
      </c>
      <c r="AD13" s="17">
        <v>0.27332727901554599</v>
      </c>
      <c r="AE13" s="17"/>
      <c r="AF13" s="17">
        <v>0.72397234928162901</v>
      </c>
      <c r="AG13" s="17">
        <v>0.30923488925619402</v>
      </c>
      <c r="AH13" s="17">
        <v>0.13714105634066601</v>
      </c>
      <c r="AI13" s="17">
        <v>0.19637447394239901</v>
      </c>
      <c r="AJ13" s="17">
        <v>0.31603530063019097</v>
      </c>
      <c r="AK13" s="17"/>
      <c r="AL13" s="17">
        <v>0.35786338322123101</v>
      </c>
      <c r="AM13" s="17">
        <v>0.158455960866108</v>
      </c>
      <c r="AN13" s="17">
        <v>0.22931314373367101</v>
      </c>
      <c r="AO13" s="17">
        <v>0.21728152241170501</v>
      </c>
      <c r="AP13" s="17">
        <v>0.81421166787442101</v>
      </c>
      <c r="AQ13" s="17"/>
      <c r="AR13" s="17">
        <v>0.33702959708502001</v>
      </c>
      <c r="AS13" s="17">
        <v>0.26021262294998698</v>
      </c>
      <c r="AT13" s="17">
        <v>0.21341715438771999</v>
      </c>
    </row>
    <row r="14" spans="2:46" x14ac:dyDescent="0.3">
      <c r="B14" s="18" t="s">
        <v>79</v>
      </c>
      <c r="C14" s="19">
        <v>0.29561623771618001</v>
      </c>
      <c r="D14" s="19">
        <v>0.24915599408310601</v>
      </c>
      <c r="E14" s="19">
        <v>0.34087208542639602</v>
      </c>
      <c r="F14" s="19"/>
      <c r="G14" s="19">
        <v>0.23455557911191099</v>
      </c>
      <c r="H14" s="19">
        <v>0.16209210551905001</v>
      </c>
      <c r="I14" s="19">
        <v>0.31504936868938799</v>
      </c>
      <c r="J14" s="19">
        <v>0.307580261925057</v>
      </c>
      <c r="K14" s="19">
        <v>0.33399893986322199</v>
      </c>
      <c r="L14" s="19">
        <v>0.39347782741816301</v>
      </c>
      <c r="M14" s="19"/>
      <c r="N14" s="19">
        <v>0.19717827281366801</v>
      </c>
      <c r="O14" s="19">
        <v>0.32204401276535299</v>
      </c>
      <c r="P14" s="19">
        <v>0.31299827704870398</v>
      </c>
      <c r="Q14" s="19">
        <v>0.358609185797164</v>
      </c>
      <c r="R14" s="19"/>
      <c r="S14" s="19">
        <v>0.24070141450850199</v>
      </c>
      <c r="T14" s="19">
        <v>0.31231912370103498</v>
      </c>
      <c r="U14" s="19">
        <v>0.32877596736083198</v>
      </c>
      <c r="V14" s="19">
        <v>0.302807453702578</v>
      </c>
      <c r="W14" s="19">
        <v>0.32723863602085501</v>
      </c>
      <c r="X14" s="19">
        <v>0.23676736627285</v>
      </c>
      <c r="Y14" s="19">
        <v>0.25758498097748</v>
      </c>
      <c r="Z14" s="19">
        <v>0.26336684918254599</v>
      </c>
      <c r="AA14" s="19">
        <v>0.26458987786437599</v>
      </c>
      <c r="AB14" s="19">
        <v>0.41647753053224701</v>
      </c>
      <c r="AC14" s="19">
        <v>0.29455217003634798</v>
      </c>
      <c r="AD14" s="19">
        <v>0.37012290969272599</v>
      </c>
      <c r="AE14" s="19"/>
      <c r="AF14" s="19">
        <v>0.16089190374916101</v>
      </c>
      <c r="AG14" s="19">
        <v>0.201801773067562</v>
      </c>
      <c r="AH14" s="19">
        <v>0.30553005459431998</v>
      </c>
      <c r="AI14" s="19">
        <v>0.27204430851349798</v>
      </c>
      <c r="AJ14" s="19">
        <v>0.23822500856635101</v>
      </c>
      <c r="AK14" s="19"/>
      <c r="AL14" s="19">
        <v>0.20069694559886</v>
      </c>
      <c r="AM14" s="19">
        <v>0.34378115300295897</v>
      </c>
      <c r="AN14" s="19">
        <v>0.124761899919806</v>
      </c>
      <c r="AO14" s="19">
        <v>0.21128738640338801</v>
      </c>
      <c r="AP14" s="19">
        <v>6.8709240075962796E-2</v>
      </c>
      <c r="AQ14" s="19"/>
      <c r="AR14" s="19">
        <v>0.29883986281173802</v>
      </c>
      <c r="AS14" s="19">
        <v>0.27517597810985001</v>
      </c>
      <c r="AT14" s="19">
        <v>0.20610209097350701</v>
      </c>
    </row>
    <row r="15" spans="2:46" x14ac:dyDescent="0.3">
      <c r="B15" s="16"/>
    </row>
    <row r="16" spans="2:46" x14ac:dyDescent="0.3">
      <c r="B16" t="s">
        <v>66</v>
      </c>
    </row>
    <row r="17" spans="2:2" x14ac:dyDescent="0.3">
      <c r="B17" t="s">
        <v>67</v>
      </c>
    </row>
    <row r="19" spans="2:2" x14ac:dyDescent="0.3">
      <c r="B19" s="8" t="str">
        <f>HYPERLINK("#'Contents'!A1", "Return to Contents")</f>
        <v>Return to Contents</v>
      </c>
    </row>
  </sheetData>
  <mergeCells count="8">
    <mergeCell ref="AL5:AP5"/>
    <mergeCell ref="AR5:AT5"/>
    <mergeCell ref="D2:AO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73</vt:i4>
      </vt:variant>
    </vt:vector>
  </HeadingPairs>
  <TitlesOfParts>
    <vt:vector size="7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JulesWalkden</dc:creator>
  <cp:lastModifiedBy>Jules Walkden</cp:lastModifiedBy>
  <dcterms:created xsi:type="dcterms:W3CDTF">2025-09-17T15:52:54Z</dcterms:created>
  <dcterms:modified xsi:type="dcterms:W3CDTF">2025-10-06T14:38:28Z</dcterms:modified>
</cp:coreProperties>
</file>