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DeniseBaron\Downloads\"/>
    </mc:Choice>
  </mc:AlternateContent>
  <xr:revisionPtr revIDLastSave="0" documentId="13_ncr:1_{61E88DB4-161D-49B8-A955-6447C207CD71}" xr6:coauthVersionLast="47" xr6:coauthVersionMax="47" xr10:uidLastSave="{00000000-0000-0000-0000-000000000000}"/>
  <bookViews>
    <workbookView xWindow="-27315" yWindow="1410" windowWidth="26790" windowHeight="12330" activeTab="1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8" l="1"/>
  <c r="B18" i="27"/>
  <c r="B18" i="26"/>
  <c r="B18" i="25"/>
  <c r="B18" i="24"/>
  <c r="B18" i="23"/>
  <c r="B18" i="22"/>
  <c r="B18" i="21"/>
  <c r="B18" i="20"/>
  <c r="B18" i="19"/>
  <c r="B18" i="18"/>
  <c r="B22" i="17"/>
  <c r="B22" i="16"/>
  <c r="B22" i="15"/>
  <c r="B22" i="14"/>
  <c r="B22" i="13"/>
  <c r="B18" i="12"/>
  <c r="B21" i="11"/>
  <c r="B18" i="10"/>
  <c r="B18" i="9"/>
  <c r="B18" i="8"/>
  <c r="B18" i="7"/>
  <c r="B18" i="6"/>
  <c r="B18" i="5"/>
  <c r="B19" i="4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D23" i="2"/>
  <c r="E22" i="2"/>
  <c r="D22" i="2"/>
  <c r="E21" i="2"/>
  <c r="D21" i="2"/>
  <c r="E20" i="2"/>
  <c r="D20" i="2"/>
  <c r="E19" i="2"/>
  <c r="D19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<sst xmlns="http://schemas.openxmlformats.org/spreadsheetml/2006/main" count="1611" uniqueCount="139">
  <si>
    <t>Public First February Omnibus (USA) - Education</t>
  </si>
  <si>
    <t>Fieldwork:</t>
  </si>
  <si>
    <t>7th Feb - 15th Feb 2024</t>
  </si>
  <si>
    <t xml:space="preserve">Interview Method: </t>
  </si>
  <si>
    <t>Online Survey</t>
  </si>
  <si>
    <t>Population represented:</t>
  </si>
  <si>
    <t>US Adults</t>
  </si>
  <si>
    <t>Sample size:</t>
  </si>
  <si>
    <t>Methodology:</t>
  </si>
  <si>
    <t>All results are weighted using Iterative Proportional Fitting, or 'Raking'. The results are  weighted by interlocking age &amp; gender, state, race/ethnicity, and education level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</si>
  <si>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</si>
  <si>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</si>
  <si>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</si>
  <si>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</si>
  <si>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</si>
  <si>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</si>
  <si>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</si>
  <si>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</si>
  <si>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</si>
  <si>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</si>
  <si>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</si>
  <si>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</si>
  <si>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</si>
  <si>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</si>
  <si>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</si>
  <si>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</si>
  <si>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</si>
  <si>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Northeast</t>
  </si>
  <si>
    <t>Midwest</t>
  </si>
  <si>
    <t>South</t>
  </si>
  <si>
    <t>West</t>
  </si>
  <si>
    <t>White</t>
  </si>
  <si>
    <t>Hispanic</t>
  </si>
  <si>
    <t>Black</t>
  </si>
  <si>
    <t>Asian</t>
  </si>
  <si>
    <t>Mixed/Other</t>
  </si>
  <si>
    <t>Less than $25,000</t>
  </si>
  <si>
    <t>$25,000 to $74,999</t>
  </si>
  <si>
    <t>$75,000 to $199,999</t>
  </si>
  <si>
    <t>$200,000 or more</t>
  </si>
  <si>
    <t>No High School</t>
  </si>
  <si>
    <t>High School</t>
  </si>
  <si>
    <t>Some College</t>
  </si>
  <si>
    <t>Associate Degree</t>
  </si>
  <si>
    <t>Bachelors Degree</t>
  </si>
  <si>
    <t>Masters</t>
  </si>
  <si>
    <t>Doctoral or professional</t>
  </si>
  <si>
    <t>Joe Biden (Democrat)</t>
  </si>
  <si>
    <t>Donald Trump (Republican)</t>
  </si>
  <si>
    <t>Democrat</t>
  </si>
  <si>
    <t>Republican</t>
  </si>
  <si>
    <t>Gender</t>
  </si>
  <si>
    <t>Age Group</t>
  </si>
  <si>
    <t>Census Region</t>
  </si>
  <si>
    <t>Race/Ethnicity</t>
  </si>
  <si>
    <t>Grouped Income</t>
  </si>
  <si>
    <t>Education level</t>
  </si>
  <si>
    <t>2020 Presidential Vote</t>
  </si>
  <si>
    <t>Party Affiliation</t>
  </si>
  <si>
    <t>2024 Congressional vote</t>
  </si>
  <si>
    <t>2024 Presidential vote</t>
  </si>
  <si>
    <t>Very good, more than sufficient</t>
  </si>
  <si>
    <t>Good, sufficient</t>
  </si>
  <si>
    <t>Neither good nor bad</t>
  </si>
  <si>
    <t>Bad, insufficient</t>
  </si>
  <si>
    <t>Very bad, completely insufficient</t>
  </si>
  <si>
    <t>Don't know</t>
  </si>
  <si>
    <t xml:space="preserve"> How would you describe funding for schools in your local area?</t>
  </si>
  <si>
    <t>BASE: All Respondents</t>
  </si>
  <si>
    <t>Fieldwork:  7th Feb - 15th Feb 2024</t>
  </si>
  <si>
    <t>Data weighted by interlocking age &amp; gender, state, race/ethnicity, and education level to nationally representative proportions</t>
  </si>
  <si>
    <t xml:space="preserve"> Opportunity to have a fulfilling life</t>
  </si>
  <si>
    <t xml:space="preserve"> Chances of getting into college</t>
  </si>
  <si>
    <t xml:space="preserve"> Ability to earn a good income</t>
  </si>
  <si>
    <t xml:space="preserve"> Ability to get a job</t>
  </si>
  <si>
    <t xml:space="preserve"> Ability to succeed in life</t>
  </si>
  <si>
    <t>Very important</t>
  </si>
  <si>
    <t>Somewhat important</t>
  </si>
  <si>
    <t>Not very important</t>
  </si>
  <si>
    <t>Not important at all</t>
  </si>
  <si>
    <t>Don’t know</t>
  </si>
  <si>
    <t>Net:</t>
  </si>
  <si>
    <t>Grid Summary: How important or unimportant do you think going to a well-funded school is for the following?</t>
  </si>
  <si>
    <t>How important or unimportant do you think going to a well-funded school is for the following?: Ability to get a job</t>
  </si>
  <si>
    <t>How important or unimportant do you think going to a well-funded school is for the following?: Ability to earn a good income</t>
  </si>
  <si>
    <t>How important or unimportant do you think going to a well-funded school is for the following?: Chances of getting into college</t>
  </si>
  <si>
    <t>How important or unimportant do you think going to a well-funded school is for the following?: Opportunity to have a fulfilling life</t>
  </si>
  <si>
    <t>How important or unimportant do you think going to a well-funded school is for the following?: Ability to succeed in life</t>
  </si>
  <si>
    <t>State government</t>
  </si>
  <si>
    <t>Federal government</t>
  </si>
  <si>
    <t>County/municipal government</t>
  </si>
  <si>
    <t>Parents</t>
  </si>
  <si>
    <t>Teachers</t>
  </si>
  <si>
    <t>Teaching Unions</t>
  </si>
  <si>
    <t>None of the above</t>
  </si>
  <si>
    <t>Which, if any, of the following do you think should be the most responsible for ensuring schools receive adequate funding? Please select up to three.</t>
  </si>
  <si>
    <t>No, definitely not</t>
  </si>
  <si>
    <t>No, probably not</t>
  </si>
  <si>
    <t>Yes, probably</t>
  </si>
  <si>
    <t>Yes, absolutely</t>
  </si>
  <si>
    <t xml:space="preserve"> In your opinion, does every citizen of the US have an equal opportunity to achieve success and prosperity?</t>
  </si>
  <si>
    <t xml:space="preserve"> If you work hard and play by the rules, you can succeed in America</t>
  </si>
  <si>
    <t xml:space="preserve"> People of all classes have the opportunity to work hard and succeed</t>
  </si>
  <si>
    <t xml:space="preserve"> Upward social and economic mobility is possible in the US</t>
  </si>
  <si>
    <t xml:space="preserve"> America is the land of opportunity</t>
  </si>
  <si>
    <t>Strongly disagree</t>
  </si>
  <si>
    <t>Somewhat disagree</t>
  </si>
  <si>
    <t>Neither agree nor disagree</t>
  </si>
  <si>
    <t>Somewhat agree</t>
  </si>
  <si>
    <t>Strongly agree</t>
  </si>
  <si>
    <t>Total Disagree:</t>
  </si>
  <si>
    <t>Total Agree:</t>
  </si>
  <si>
    <t>Grid Summary: To what extent do you agree or disagree with the following statements?</t>
  </si>
  <si>
    <t>To what extent do you agree or disagree with the following statements?: America is the land of opportunity</t>
  </si>
  <si>
    <t>To what extent do you agree or disagree with the following statements?: Upward social and economic mobility is possible in the US</t>
  </si>
  <si>
    <t>To what extent do you agree or disagree with the following statements?: People of all classes have the opportunity to work hard and succeed</t>
  </si>
  <si>
    <t>To what extent do you agree or disagree with the following statements?: If you work hard and play by the rules, you can succeed in America</t>
  </si>
  <si>
    <t xml:space="preserve"> Being white</t>
  </si>
  <si>
    <t xml:space="preserve"> Being a man</t>
  </si>
  <si>
    <t xml:space="preserve"> Luck</t>
  </si>
  <si>
    <t xml:space="preserve"> Inherited wealth</t>
  </si>
  <si>
    <t xml:space="preserve"> A college degree</t>
  </si>
  <si>
    <t xml:space="preserve"> Their community</t>
  </si>
  <si>
    <t xml:space="preserve"> Their family</t>
  </si>
  <si>
    <t xml:space="preserve"> A good high school education</t>
  </si>
  <si>
    <t xml:space="preserve"> Their intelligence</t>
  </si>
  <si>
    <t xml:space="preserve"> Their work ethic</t>
  </si>
  <si>
    <t>Grid Summary: How important or unimportant are each of the following factors on a person’s ability to achieve success in the US?</t>
  </si>
  <si>
    <t>How important or unimportant are each of the following factors on a person’s ability to achieve success in the US?: Their work ethic</t>
  </si>
  <si>
    <t>How important or unimportant are each of the following factors on a person’s ability to achieve success in the US?: Luck</t>
  </si>
  <si>
    <t>How important or unimportant are each of the following factors on a person’s ability to achieve success in the US?: Their intelligence</t>
  </si>
  <si>
    <t>How important or unimportant are each of the following factors on a person’s ability to achieve success in the US?: A good high school education</t>
  </si>
  <si>
    <t>How important or unimportant are each of the following factors on a person’s ability to achieve success in the US?: A college degree</t>
  </si>
  <si>
    <t>How important or unimportant are each of the following factors on a person’s ability to achieve success in the US?: Inherited wealth</t>
  </si>
  <si>
    <t>How important or unimportant are each of the following factors on a person’s ability to achieve success in the US?: Being white</t>
  </si>
  <si>
    <t>How important or unimportant are each of the following factors on a person’s ability to achieve success in the US?: Being a man</t>
  </si>
  <si>
    <t>How important or unimportant are each of the following factors on a person’s ability to achieve success in the US?: Their family</t>
  </si>
  <si>
    <t>How important or unimportant are each of the following factors on a person’s ability to achieve success in the US?: Their community</t>
  </si>
  <si>
    <t>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</si>
</sst>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1" fillId="0" borderId="0" xfId="0" applyFont="1"/>
    <xf numFmtId="0" fontId="12" fillId="0" borderId="0" xfId="0" applyFont="1" applyAlignment="1">
      <alignment horizontal="center" wrapText="1"/>
    </xf>
    <xf numFmtId="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9" fontId="12" fillId="0" borderId="4" xfId="0" applyNumberFormat="1" applyFont="1" applyBorder="1" applyAlignment="1">
      <alignment horizontal="center" vertical="center"/>
    </xf>
    <xf numFmtId="0" fontId="8" fillId="0" borderId="0" xfId="0" applyFont="1"/>
    <xf numFmtId="0" fontId="1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opLeftCell="C11" workbookViewId="0"/>
  </sheetViews>
  <sheetFormatPr defaultColWidth="11.42578125" defaultRowHeight="15" x14ac:dyDescent="0.25"/>
  <sheetData>
    <row r="7" spans="6:12" ht="39.950000000000003" customHeight="1" x14ac:dyDescent="0.25">
      <c r="F7" s="31" t="s">
        <v>0</v>
      </c>
      <c r="G7" s="32"/>
      <c r="H7" s="32"/>
      <c r="I7" s="32"/>
      <c r="J7" s="32"/>
      <c r="K7" s="32"/>
      <c r="L7" s="32"/>
    </row>
    <row r="10" spans="6:12" ht="20.100000000000001" customHeight="1" x14ac:dyDescent="0.3">
      <c r="F10" s="2" t="s">
        <v>1</v>
      </c>
      <c r="K10" s="3" t="s">
        <v>2</v>
      </c>
    </row>
    <row r="11" spans="6:12" ht="20.100000000000001" customHeight="1" x14ac:dyDescent="0.3">
      <c r="F11" s="2" t="s">
        <v>3</v>
      </c>
      <c r="K11" s="3" t="s">
        <v>4</v>
      </c>
    </row>
    <row r="12" spans="6:12" ht="20.100000000000001" customHeight="1" x14ac:dyDescent="0.3">
      <c r="F12" s="2" t="s">
        <v>5</v>
      </c>
      <c r="K12" s="3" t="s">
        <v>6</v>
      </c>
    </row>
    <row r="13" spans="6:12" ht="20.100000000000001" customHeight="1" x14ac:dyDescent="0.3">
      <c r="F13" s="2" t="s">
        <v>7</v>
      </c>
      <c r="K13" s="3">
        <v>2005</v>
      </c>
    </row>
    <row r="14" spans="6:12" ht="18.75" x14ac:dyDescent="0.3">
      <c r="F14" s="2"/>
    </row>
    <row r="15" spans="6:12" ht="18.75" x14ac:dyDescent="0.3">
      <c r="F15" s="2"/>
    </row>
    <row r="16" spans="6:12" ht="18.75" x14ac:dyDescent="0.3">
      <c r="F16" s="2" t="s">
        <v>8</v>
      </c>
    </row>
    <row r="17" spans="6:13" ht="50.1" customHeight="1" x14ac:dyDescent="0.25">
      <c r="F17" s="33" t="s">
        <v>9</v>
      </c>
      <c r="G17" s="32"/>
      <c r="H17" s="32"/>
      <c r="I17" s="32"/>
      <c r="J17" s="32"/>
      <c r="K17" s="32"/>
      <c r="L17" s="32"/>
      <c r="M17" s="32"/>
    </row>
    <row r="19" spans="6:13" ht="30" customHeight="1" x14ac:dyDescent="0.25">
      <c r="F19" s="4" t="s">
        <v>10</v>
      </c>
    </row>
    <row r="20" spans="6:13" ht="17.25" x14ac:dyDescent="0.2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33"/>
  <sheetViews>
    <sheetView showGridLines="0" tabSelected="1" topLeftCell="C1" workbookViewId="0">
      <selection activeCell="D34" sqref="D34"/>
    </sheetView>
  </sheetViews>
  <sheetFormatPr defaultColWidth="11.42578125" defaultRowHeight="15" x14ac:dyDescent="0.25"/>
  <cols>
    <col min="4" max="4" width="100.7109375" customWidth="1"/>
    <col min="5" max="5" width="20.7109375" customWidth="1"/>
  </cols>
  <sheetData>
    <row r="2" spans="3:6" ht="39.950000000000003" customHeight="1" x14ac:dyDescent="0.25">
      <c r="D2" s="1" t="s">
        <v>11</v>
      </c>
    </row>
    <row r="6" spans="3:6" x14ac:dyDescent="0.25">
      <c r="D6" s="8" t="str">
        <f>HYPERLINK("#'Full Results'!A1", "Full Results")</f>
        <v>Full Results</v>
      </c>
    </row>
    <row r="8" spans="3:6" x14ac:dyDescent="0.25">
      <c r="D8" s="6" t="s">
        <v>12</v>
      </c>
      <c r="E8" s="6" t="s">
        <v>13</v>
      </c>
      <c r="F8" s="6" t="s">
        <v>14</v>
      </c>
    </row>
    <row r="9" spans="3:6" x14ac:dyDescent="0.25">
      <c r="C9">
        <v>1</v>
      </c>
      <c r="D9" s="8" t="str">
        <f>HYPERLINK("#'Table 1'!A1", " How would you describe funding for schools in your local area?")</f>
        <v xml:space="preserve"> How would you describe funding for schools in your local area?</v>
      </c>
      <c r="E9" s="14" t="str">
        <f>HYPERLINK("#'Full Results'!A11", "11")</f>
        <v>11</v>
      </c>
      <c r="F9" t="s">
        <v>68</v>
      </c>
    </row>
    <row r="10" spans="3:6" x14ac:dyDescent="0.25">
      <c r="C10">
        <v>2</v>
      </c>
      <c r="D10" s="8" t="str">
        <f>HYPERLINK("#'Table 2'!A1", "Grid Summary: How important or unimportant do you think going to a well-funded school is for the following?")</f>
        <v>Grid Summary: How important or unimportant do you think going to a well-funded school is for the following?</v>
      </c>
      <c r="E10" s="7"/>
      <c r="F10" t="s">
        <v>68</v>
      </c>
    </row>
    <row r="11" spans="3:6" x14ac:dyDescent="0.25">
      <c r="C11">
        <v>3</v>
      </c>
      <c r="D11" s="8" t="str">
        <f>HYPERLINK("#'Table 3'!A1", "How important or unimportant do you think going to a well-funded school is for the following?: Ability to get a job")</f>
        <v>How important or unimportant do you think going to a well-funded school is for the following?: Ability to get a job</v>
      </c>
      <c r="E11" s="14" t="str">
        <f>HYPERLINK("#'Full Results'!A20", "20")</f>
        <v>20</v>
      </c>
      <c r="F11" t="s">
        <v>68</v>
      </c>
    </row>
    <row r="12" spans="3:6" x14ac:dyDescent="0.25">
      <c r="C12">
        <v>4</v>
      </c>
      <c r="D12" s="8" t="str">
        <f>HYPERLINK("#'Table 4'!A1", "How important or unimportant do you think going to a well-funded school is for the following?: Ability to earn a good income")</f>
        <v>How important or unimportant do you think going to a well-funded school is for the following?: Ability to earn a good income</v>
      </c>
      <c r="E12" s="14" t="str">
        <f>HYPERLINK("#'Full Results'!A30", "30")</f>
        <v>30</v>
      </c>
      <c r="F12" t="s">
        <v>68</v>
      </c>
    </row>
    <row r="13" spans="3:6" x14ac:dyDescent="0.25">
      <c r="C13">
        <v>5</v>
      </c>
      <c r="D13" s="8" t="str">
        <f>HYPERLINK("#'Table 5'!A1", "How important or unimportant do you think going to a well-funded school is for the following?: Chances of getting into college")</f>
        <v>How important or unimportant do you think going to a well-funded school is for the following?: Chances of getting into college</v>
      </c>
      <c r="E13" s="14" t="str">
        <f>HYPERLINK("#'Full Results'!A40", "40")</f>
        <v>40</v>
      </c>
      <c r="F13" t="s">
        <v>68</v>
      </c>
    </row>
    <row r="14" spans="3:6" x14ac:dyDescent="0.25">
      <c r="C14">
        <v>6</v>
      </c>
      <c r="D14" s="8" t="str">
        <f>HYPERLINK("#'Table 6'!A1", "How important or unimportant do you think going to a well-funded school is for the following?: Opportunity to have a fulfilling life")</f>
        <v>How important or unimportant do you think going to a well-funded school is for the following?: Opportunity to have a fulfilling life</v>
      </c>
      <c r="E14" s="14" t="str">
        <f>HYPERLINK("#'Full Results'!A50", "50")</f>
        <v>50</v>
      </c>
      <c r="F14" t="s">
        <v>68</v>
      </c>
    </row>
    <row r="15" spans="3:6" x14ac:dyDescent="0.25">
      <c r="C15">
        <v>7</v>
      </c>
      <c r="D15" s="8" t="str">
        <f>HYPERLINK("#'Table 7'!A1", "How important or unimportant do you think going to a well-funded school is for the following?: Ability to succeed in life")</f>
        <v>How important or unimportant do you think going to a well-funded school is for the following?: Ability to succeed in life</v>
      </c>
      <c r="E15" s="14" t="str">
        <f>HYPERLINK("#'Full Results'!A60", "60")</f>
        <v>60</v>
      </c>
      <c r="F15" t="s">
        <v>68</v>
      </c>
    </row>
    <row r="16" spans="3:6" x14ac:dyDescent="0.25">
      <c r="C16">
        <v>8</v>
      </c>
      <c r="D16" s="8" t="str">
        <f>HYPERLINK("#'Table 8'!A1", "Which, if any, of the following do you think should be the most responsible for ensuring schools receive adequate funding? Please select up to three.")</f>
        <v>Which, if any, of the following do you think should be the most responsible for ensuring schools receive adequate funding? Please select up to three.</v>
      </c>
      <c r="E16" s="14" t="str">
        <f>HYPERLINK("#'Full Results'!A70", "70")</f>
        <v>70</v>
      </c>
      <c r="F16" t="s">
        <v>68</v>
      </c>
    </row>
    <row r="17" spans="3:6" x14ac:dyDescent="0.25">
      <c r="C17">
        <v>9</v>
      </c>
      <c r="D17" s="8" t="str">
        <f>HYPERLINK("#'Table 9'!A1", " In your opinion, does every citizen of the US have an equal opportunity to achieve success and prosperity?")</f>
        <v xml:space="preserve"> In your opinion, does every citizen of the US have an equal opportunity to achieve success and prosperity?</v>
      </c>
      <c r="E17" s="14" t="str">
        <f>HYPERLINK("#'Full Results'!A81", "81")</f>
        <v>81</v>
      </c>
      <c r="F17" t="s">
        <v>68</v>
      </c>
    </row>
    <row r="18" spans="3:6" x14ac:dyDescent="0.25">
      <c r="C18">
        <v>10</v>
      </c>
      <c r="D18" s="8" t="str">
        <f>HYPERLINK("#'Table 10'!A1", "Grid Summary: To what extent do you agree or disagree with the following statements?")</f>
        <v>Grid Summary: To what extent do you agree or disagree with the following statements?</v>
      </c>
      <c r="E18" s="7"/>
      <c r="F18" t="s">
        <v>68</v>
      </c>
    </row>
    <row r="19" spans="3:6" x14ac:dyDescent="0.25">
      <c r="C19">
        <v>11</v>
      </c>
      <c r="D19" s="8" t="str">
        <f>HYPERLINK("#'Table 11'!A1", "To what extent do you agree or disagree with the following statements?: America is the land of opportunity")</f>
        <v>To what extent do you agree or disagree with the following statements?: America is the land of opportunity</v>
      </c>
      <c r="E19" s="14" t="str">
        <f>HYPERLINK("#'Full Results'!A89", "89")</f>
        <v>89</v>
      </c>
      <c r="F19" t="s">
        <v>68</v>
      </c>
    </row>
    <row r="20" spans="3:6" x14ac:dyDescent="0.25">
      <c r="C20">
        <v>12</v>
      </c>
      <c r="D20" s="8" t="str">
        <f>HYPERLINK("#'Table 12'!A1", "To what extent do you agree or disagree with the following statements?: Upward social and economic mobility is possible in the US")</f>
        <v>To what extent do you agree or disagree with the following statements?: Upward social and economic mobility is possible in the US</v>
      </c>
      <c r="E20" s="14" t="str">
        <f>HYPERLINK("#'Full Results'!A101", "101")</f>
        <v>101</v>
      </c>
      <c r="F20" t="s">
        <v>68</v>
      </c>
    </row>
    <row r="21" spans="3:6" x14ac:dyDescent="0.25">
      <c r="C21">
        <v>13</v>
      </c>
      <c r="D21" s="8" t="str">
        <f>HYPERLINK("#'Table 13'!A1", "To what extent do you agree or disagree with the following statements?: People of all classes have the opportunity to work hard and succeed")</f>
        <v>To what extent do you agree or disagree with the following statements?: People of all classes have the opportunity to work hard and succeed</v>
      </c>
      <c r="E21" s="14" t="str">
        <f>HYPERLINK("#'Full Results'!A113", "113")</f>
        <v>113</v>
      </c>
      <c r="F21" t="s">
        <v>68</v>
      </c>
    </row>
    <row r="22" spans="3:6" x14ac:dyDescent="0.25">
      <c r="C22">
        <v>14</v>
      </c>
      <c r="D22" s="8" t="str">
        <f>HYPERLINK("#'Table 14'!A1", "To what extent do you agree or disagree with the following statements?: If you work hard and play by the rules, you can succeed in America")</f>
        <v>To what extent do you agree or disagree with the following statements?: If you work hard and play by the rules, you can succeed in America</v>
      </c>
      <c r="E22" s="14" t="str">
        <f>HYPERLINK("#'Full Results'!A125", "125")</f>
        <v>125</v>
      </c>
      <c r="F22" t="s">
        <v>68</v>
      </c>
    </row>
    <row r="23" spans="3:6" x14ac:dyDescent="0.25">
      <c r="C23">
        <v>15</v>
      </c>
      <c r="D23" s="8" t="str">
        <f>HYPERLINK("#'Table 15'!A1", "Grid Summary: How important or unimportant are each of the following factors on a person’s ability to achieve success in the US?")</f>
        <v>Grid Summary: How important or unimportant are each of the following factors on a person’s ability to achieve success in the US?</v>
      </c>
      <c r="E23" s="7"/>
      <c r="F23" t="s">
        <v>68</v>
      </c>
    </row>
    <row r="24" spans="3:6" x14ac:dyDescent="0.25">
      <c r="C24">
        <v>16</v>
      </c>
      <c r="D24" s="8" t="str">
        <f>HYPERLINK("#'Table 16'!A1", "How important or unimportant are each of the following factors on a person’s ability to achieve success in the US?: Their work ethic")</f>
        <v>How important or unimportant are each of the following factors on a person’s ability to achieve success in the US?: Their work ethic</v>
      </c>
      <c r="E24" s="14" t="str">
        <f>HYPERLINK("#'Full Results'!A137", "137")</f>
        <v>137</v>
      </c>
      <c r="F24" t="s">
        <v>68</v>
      </c>
    </row>
    <row r="25" spans="3:6" x14ac:dyDescent="0.25">
      <c r="C25">
        <v>17</v>
      </c>
      <c r="D25" s="8" t="str">
        <f>HYPERLINK("#'Table 17'!A1", "How important or unimportant are each of the following factors on a person’s ability to achieve success in the US?: Luck")</f>
        <v>How important or unimportant are each of the following factors on a person’s ability to achieve success in the US?: Luck</v>
      </c>
      <c r="E25" s="14" t="str">
        <f>HYPERLINK("#'Full Results'!A147", "147")</f>
        <v>147</v>
      </c>
      <c r="F25" t="s">
        <v>68</v>
      </c>
    </row>
    <row r="26" spans="3:6" x14ac:dyDescent="0.25">
      <c r="C26">
        <v>18</v>
      </c>
      <c r="D26" s="8" t="str">
        <f>HYPERLINK("#'Table 18'!A1", "How important or unimportant are each of the following factors on a person’s ability to achieve success in the US?: Their intelligence")</f>
        <v>How important or unimportant are each of the following factors on a person’s ability to achieve success in the US?: Their intelligence</v>
      </c>
      <c r="E26" s="14" t="str">
        <f>HYPERLINK("#'Full Results'!A157", "157")</f>
        <v>157</v>
      </c>
      <c r="F26" t="s">
        <v>68</v>
      </c>
    </row>
    <row r="27" spans="3:6" x14ac:dyDescent="0.25">
      <c r="C27">
        <v>19</v>
      </c>
      <c r="D27" s="8" t="str">
        <f>HYPERLINK("#'Table 19'!A1", "How important or unimportant are each of the following factors on a person’s ability to achieve success in the US?: A good high school education")</f>
        <v>How important or unimportant are each of the following factors on a person’s ability to achieve success in the US?: A good high school education</v>
      </c>
      <c r="E27" s="14" t="str">
        <f>HYPERLINK("#'Full Results'!A167", "167")</f>
        <v>167</v>
      </c>
      <c r="F27" t="s">
        <v>68</v>
      </c>
    </row>
    <row r="28" spans="3:6" x14ac:dyDescent="0.25">
      <c r="C28">
        <v>20</v>
      </c>
      <c r="D28" s="8" t="str">
        <f>HYPERLINK("#'Table 20'!A1", "How important or unimportant are each of the following factors on a person’s ability to achieve success in the US?: A college degree")</f>
        <v>How important or unimportant are each of the following factors on a person’s ability to achieve success in the US?: A college degree</v>
      </c>
      <c r="E28" s="14" t="str">
        <f>HYPERLINK("#'Full Results'!A177", "177")</f>
        <v>177</v>
      </c>
      <c r="F28" t="s">
        <v>68</v>
      </c>
    </row>
    <row r="29" spans="3:6" x14ac:dyDescent="0.25">
      <c r="C29">
        <v>21</v>
      </c>
      <c r="D29" s="8" t="str">
        <f>HYPERLINK("#'Table 21'!A1", "How important or unimportant are each of the following factors on a person’s ability to achieve success in the US?: Inherited wealth")</f>
        <v>How important or unimportant are each of the following factors on a person’s ability to achieve success in the US?: Inherited wealth</v>
      </c>
      <c r="E29" s="14" t="str">
        <f>HYPERLINK("#'Full Results'!A187", "187")</f>
        <v>187</v>
      </c>
      <c r="F29" t="s">
        <v>68</v>
      </c>
    </row>
    <row r="30" spans="3:6" x14ac:dyDescent="0.25">
      <c r="C30">
        <v>22</v>
      </c>
      <c r="D30" s="8" t="str">
        <f>HYPERLINK("#'Table 22'!A1", "How important or unimportant are each of the following factors on a person’s ability to achieve success in the US?: Being white")</f>
        <v>How important or unimportant are each of the following factors on a person’s ability to achieve success in the US?: Being white</v>
      </c>
      <c r="E30" s="14" t="str">
        <f>HYPERLINK("#'Full Results'!A197", "197")</f>
        <v>197</v>
      </c>
      <c r="F30" t="s">
        <v>68</v>
      </c>
    </row>
    <row r="31" spans="3:6" x14ac:dyDescent="0.25">
      <c r="C31">
        <v>23</v>
      </c>
      <c r="D31" s="8" t="str">
        <f>HYPERLINK("#'Table 23'!A1", "How important or unimportant are each of the following factors on a person’s ability to achieve success in the US?: Being a man")</f>
        <v>How important or unimportant are each of the following factors on a person’s ability to achieve success in the US?: Being a man</v>
      </c>
      <c r="E31" s="14" t="str">
        <f>HYPERLINK("#'Full Results'!A207", "207")</f>
        <v>207</v>
      </c>
      <c r="F31" t="s">
        <v>68</v>
      </c>
    </row>
    <row r="32" spans="3:6" x14ac:dyDescent="0.25">
      <c r="C32">
        <v>24</v>
      </c>
      <c r="D32" s="8" t="str">
        <f>HYPERLINK("#'Table 24'!A1", "How important or unimportant are each of the following factors on a person’s ability to achieve success in the US?: Their family")</f>
        <v>How important or unimportant are each of the following factors on a person’s ability to achieve success in the US?: Their family</v>
      </c>
      <c r="E32" s="14" t="str">
        <f>HYPERLINK("#'Full Results'!A217", "217")</f>
        <v>217</v>
      </c>
      <c r="F32" t="s">
        <v>68</v>
      </c>
    </row>
    <row r="33" spans="3:6" x14ac:dyDescent="0.25">
      <c r="C33">
        <v>25</v>
      </c>
      <c r="D33" s="8" t="str">
        <f>HYPERLINK("#'Table 25'!A1", "How important or unimportant are each of the following factors on a person’s ability to achieve success in the US?: Their community")</f>
        <v>How important or unimportant are each of the following factors on a person’s ability to achieve success in the US?: Their community</v>
      </c>
      <c r="E33" s="14" t="str">
        <f>HYPERLINK("#'Full Results'!A227", "227")</f>
        <v>227</v>
      </c>
      <c r="F33" t="s">
        <v>68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V237"/>
  <sheetViews>
    <sheetView showGridLines="0" workbookViewId="0">
      <selection activeCell="B8" sqref="B8"/>
    </sheetView>
  </sheetViews>
  <sheetFormatPr defaultColWidth="11.42578125" defaultRowHeight="15" x14ac:dyDescent="0.25"/>
  <cols>
    <col min="2" max="2" width="20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1" t="s">
        <v>138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3"/>
      <c r="C5" s="13"/>
      <c r="D5" s="34" t="s">
        <v>51</v>
      </c>
      <c r="E5" s="34"/>
      <c r="F5" s="13"/>
      <c r="G5" s="34" t="s">
        <v>52</v>
      </c>
      <c r="H5" s="34"/>
      <c r="I5" s="34"/>
      <c r="J5" s="34"/>
      <c r="K5" s="34"/>
      <c r="L5" s="34"/>
      <c r="M5" s="13"/>
      <c r="N5" s="34" t="s">
        <v>53</v>
      </c>
      <c r="O5" s="34"/>
      <c r="P5" s="34"/>
      <c r="Q5" s="34"/>
      <c r="R5" s="13"/>
      <c r="S5" s="34" t="s">
        <v>54</v>
      </c>
      <c r="T5" s="34"/>
      <c r="U5" s="34"/>
      <c r="V5" s="34"/>
      <c r="W5" s="34"/>
      <c r="X5" s="13"/>
      <c r="Y5" s="34" t="s">
        <v>55</v>
      </c>
      <c r="Z5" s="34"/>
      <c r="AA5" s="34"/>
      <c r="AB5" s="34"/>
      <c r="AC5" s="13"/>
      <c r="AD5" s="34" t="s">
        <v>56</v>
      </c>
      <c r="AE5" s="34"/>
      <c r="AF5" s="34"/>
      <c r="AG5" s="34"/>
      <c r="AH5" s="34"/>
      <c r="AI5" s="34"/>
      <c r="AJ5" s="34"/>
      <c r="AK5" s="13"/>
      <c r="AL5" s="34" t="s">
        <v>57</v>
      </c>
      <c r="AM5" s="34"/>
      <c r="AN5" s="13"/>
      <c r="AO5" s="34" t="s">
        <v>58</v>
      </c>
      <c r="AP5" s="34"/>
      <c r="AQ5" s="13"/>
      <c r="AR5" s="34" t="s">
        <v>59</v>
      </c>
      <c r="AS5" s="34"/>
      <c r="AT5" s="13"/>
      <c r="AU5" s="34" t="s">
        <v>60</v>
      </c>
      <c r="AV5" s="34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20.100000000000001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20.100000000000001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11" spans="2:48" x14ac:dyDescent="0.25">
      <c r="B11" s="6" t="s">
        <v>67</v>
      </c>
    </row>
    <row r="12" spans="2:48" x14ac:dyDescent="0.25">
      <c r="B12" s="24" t="s">
        <v>68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</row>
    <row r="13" spans="2:48" x14ac:dyDescent="0.25">
      <c r="B13" t="s">
        <v>61</v>
      </c>
      <c r="C13" s="17">
        <v>0.126816281677886</v>
      </c>
      <c r="D13" s="17">
        <v>0.173211095251085</v>
      </c>
      <c r="E13" s="17">
        <v>8.3923655576545506E-2</v>
      </c>
      <c r="F13" s="17"/>
      <c r="G13" s="17">
        <v>0.14141601671052301</v>
      </c>
      <c r="H13" s="17">
        <v>0.15174617173648999</v>
      </c>
      <c r="I13" s="17">
        <v>0.122348008241078</v>
      </c>
      <c r="J13" s="17">
        <v>0.104865663467217</v>
      </c>
      <c r="K13" s="17">
        <v>0.12100690392566101</v>
      </c>
      <c r="L13" s="17">
        <v>0.121743963345435</v>
      </c>
      <c r="M13" s="17"/>
      <c r="N13" s="17">
        <v>0.14439828861684101</v>
      </c>
      <c r="O13" s="17">
        <v>0.113864113932145</v>
      </c>
      <c r="P13" s="17">
        <v>0.136383802148554</v>
      </c>
      <c r="Q13" s="17">
        <v>0.11032517241603799</v>
      </c>
      <c r="R13" s="17"/>
      <c r="S13" s="17">
        <v>0.13800992469444601</v>
      </c>
      <c r="T13" s="17">
        <v>9.8042983485492494E-2</v>
      </c>
      <c r="U13" s="17">
        <v>0.15043126114279601</v>
      </c>
      <c r="V13" s="17">
        <v>8.1945450031742195E-2</v>
      </c>
      <c r="W13" s="17">
        <v>5.0153443400403799E-2</v>
      </c>
      <c r="X13" s="17"/>
      <c r="Y13" s="17">
        <v>7.7511588328681602E-2</v>
      </c>
      <c r="Z13" s="17">
        <v>0.110289219279307</v>
      </c>
      <c r="AA13" s="17">
        <v>0.17530133628379099</v>
      </c>
      <c r="AB13" s="17">
        <v>0.32483635078603401</v>
      </c>
      <c r="AC13" s="17"/>
      <c r="AD13" s="17">
        <v>4.8241883725734701E-2</v>
      </c>
      <c r="AE13" s="17">
        <v>0.122582542084001</v>
      </c>
      <c r="AF13" s="17">
        <v>8.7785990383741103E-2</v>
      </c>
      <c r="AG13" s="17">
        <v>0.116588136291001</v>
      </c>
      <c r="AH13" s="17">
        <v>0.15484351559523599</v>
      </c>
      <c r="AI13" s="17">
        <v>0.18730938706714301</v>
      </c>
      <c r="AJ13" s="17">
        <v>0.35220277031227198</v>
      </c>
      <c r="AK13" s="17"/>
      <c r="AL13" s="17">
        <v>0.142693495085634</v>
      </c>
      <c r="AM13" s="17">
        <v>0.15195857698446899</v>
      </c>
      <c r="AN13" s="17"/>
      <c r="AO13" s="17">
        <v>0.160115438920995</v>
      </c>
      <c r="AP13" s="17">
        <v>0.14200478137442299</v>
      </c>
      <c r="AQ13" s="17"/>
      <c r="AR13" s="17">
        <v>0.15384146209695301</v>
      </c>
      <c r="AS13" s="17">
        <v>0.14143458251132399</v>
      </c>
      <c r="AT13" s="17"/>
      <c r="AU13" s="17">
        <v>0.15981735348805901</v>
      </c>
      <c r="AV13" s="17">
        <v>0.129225363100993</v>
      </c>
    </row>
    <row r="14" spans="2:48" x14ac:dyDescent="0.25">
      <c r="B14" t="s">
        <v>62</v>
      </c>
      <c r="C14" s="17">
        <v>0.32905101830459199</v>
      </c>
      <c r="D14" s="17">
        <v>0.37099284730041199</v>
      </c>
      <c r="E14" s="17">
        <v>0.29057390325707699</v>
      </c>
      <c r="F14" s="17"/>
      <c r="G14" s="17">
        <v>0.31100995484418498</v>
      </c>
      <c r="H14" s="17">
        <v>0.373047882243079</v>
      </c>
      <c r="I14" s="17">
        <v>0.33610166611583597</v>
      </c>
      <c r="J14" s="17">
        <v>0.28159524518712398</v>
      </c>
      <c r="K14" s="17">
        <v>0.25555720640552199</v>
      </c>
      <c r="L14" s="17">
        <v>0.39007919415965597</v>
      </c>
      <c r="M14" s="17"/>
      <c r="N14" s="17">
        <v>0.37346906932416701</v>
      </c>
      <c r="O14" s="17">
        <v>0.33169916493352702</v>
      </c>
      <c r="P14" s="17">
        <v>0.31739260730496099</v>
      </c>
      <c r="Q14" s="17">
        <v>0.31371372536852599</v>
      </c>
      <c r="R14" s="17"/>
      <c r="S14" s="17">
        <v>0.33567726323839903</v>
      </c>
      <c r="T14" s="17">
        <v>0.34956725773415698</v>
      </c>
      <c r="U14" s="17">
        <v>0.287964243628409</v>
      </c>
      <c r="V14" s="17">
        <v>0.29235487394186699</v>
      </c>
      <c r="W14" s="17">
        <v>0.30200795395237401</v>
      </c>
      <c r="X14" s="17"/>
      <c r="Y14" s="17">
        <v>0.23400205193824</v>
      </c>
      <c r="Z14" s="17">
        <v>0.32956580776246802</v>
      </c>
      <c r="AA14" s="17">
        <v>0.40003757054929101</v>
      </c>
      <c r="AB14" s="17">
        <v>0.38621298069316101</v>
      </c>
      <c r="AC14" s="17"/>
      <c r="AD14" s="17">
        <v>0.20981704998206699</v>
      </c>
      <c r="AE14" s="17">
        <v>0.30105243471839699</v>
      </c>
      <c r="AF14" s="17">
        <v>0.31394802799049598</v>
      </c>
      <c r="AG14" s="17">
        <v>0.32363450399240301</v>
      </c>
      <c r="AH14" s="17">
        <v>0.387611226219778</v>
      </c>
      <c r="AI14" s="17">
        <v>0.46012624504176902</v>
      </c>
      <c r="AJ14" s="17">
        <v>0.36259594346659602</v>
      </c>
      <c r="AK14" s="17"/>
      <c r="AL14" s="17">
        <v>0.34579968425320901</v>
      </c>
      <c r="AM14" s="17">
        <v>0.36943703212580098</v>
      </c>
      <c r="AN14" s="17"/>
      <c r="AO14" s="17">
        <v>0.34970679140334998</v>
      </c>
      <c r="AP14" s="17">
        <v>0.37609623664526298</v>
      </c>
      <c r="AQ14" s="17"/>
      <c r="AR14" s="17">
        <v>0.36836612610872899</v>
      </c>
      <c r="AS14" s="17">
        <v>0.37263182386343802</v>
      </c>
      <c r="AT14" s="17"/>
      <c r="AU14" s="17">
        <v>0.36698901632416098</v>
      </c>
      <c r="AV14" s="17">
        <v>0.35000099350835001</v>
      </c>
    </row>
    <row r="15" spans="2:48" x14ac:dyDescent="0.25">
      <c r="B15" t="s">
        <v>63</v>
      </c>
      <c r="C15" s="17">
        <v>0.26622201671068702</v>
      </c>
      <c r="D15" s="17">
        <v>0.244073655921793</v>
      </c>
      <c r="E15" s="17">
        <v>0.289282287331801</v>
      </c>
      <c r="F15" s="17"/>
      <c r="G15" s="17">
        <v>0.24950628400706301</v>
      </c>
      <c r="H15" s="17">
        <v>0.246412529442294</v>
      </c>
      <c r="I15" s="17">
        <v>0.26780802741262699</v>
      </c>
      <c r="J15" s="17">
        <v>0.28889062754431799</v>
      </c>
      <c r="K15" s="17">
        <v>0.30971638769149201</v>
      </c>
      <c r="L15" s="17">
        <v>0.24035472484219</v>
      </c>
      <c r="M15" s="17"/>
      <c r="N15" s="17">
        <v>0.27495020116765601</v>
      </c>
      <c r="O15" s="17">
        <v>0.29950845150134597</v>
      </c>
      <c r="P15" s="17">
        <v>0.23766111472849699</v>
      </c>
      <c r="Q15" s="17">
        <v>0.27658871475989699</v>
      </c>
      <c r="R15" s="17"/>
      <c r="S15" s="17">
        <v>0.26087289094244298</v>
      </c>
      <c r="T15" s="17">
        <v>0.24942278052929701</v>
      </c>
      <c r="U15" s="17">
        <v>0.28374390010413902</v>
      </c>
      <c r="V15" s="17">
        <v>0.30168645659118598</v>
      </c>
      <c r="W15" s="17">
        <v>0.35783021090676298</v>
      </c>
      <c r="X15" s="17"/>
      <c r="Y15" s="17">
        <v>0.31480490904138297</v>
      </c>
      <c r="Z15" s="17">
        <v>0.27634121032297299</v>
      </c>
      <c r="AA15" s="17">
        <v>0.23498789453557001</v>
      </c>
      <c r="AB15" s="17">
        <v>0.13860141112887001</v>
      </c>
      <c r="AC15" s="17"/>
      <c r="AD15" s="17">
        <v>0.396658263740088</v>
      </c>
      <c r="AE15" s="17">
        <v>0.27867586526992499</v>
      </c>
      <c r="AF15" s="17">
        <v>0.26549869561933698</v>
      </c>
      <c r="AG15" s="17">
        <v>0.278874786067214</v>
      </c>
      <c r="AH15" s="17">
        <v>0.229584243232306</v>
      </c>
      <c r="AI15" s="17">
        <v>0.17300029981033299</v>
      </c>
      <c r="AJ15" s="17">
        <v>0.14679096911199799</v>
      </c>
      <c r="AK15" s="17"/>
      <c r="AL15" s="17">
        <v>0.22600616876888599</v>
      </c>
      <c r="AM15" s="17">
        <v>0.281512642927574</v>
      </c>
      <c r="AN15" s="17"/>
      <c r="AO15" s="17">
        <v>0.217774016908408</v>
      </c>
      <c r="AP15" s="17">
        <v>0.27065033327785698</v>
      </c>
      <c r="AQ15" s="17"/>
      <c r="AR15" s="17">
        <v>0.219782751177308</v>
      </c>
      <c r="AS15" s="17">
        <v>0.28620748926789802</v>
      </c>
      <c r="AT15" s="17"/>
      <c r="AU15" s="17">
        <v>0.208516635466381</v>
      </c>
      <c r="AV15" s="17">
        <v>0.299999795473051</v>
      </c>
    </row>
    <row r="16" spans="2:48" x14ac:dyDescent="0.25">
      <c r="B16" t="s">
        <v>64</v>
      </c>
      <c r="C16" s="17">
        <v>0.155927532896246</v>
      </c>
      <c r="D16" s="17">
        <v>0.132620533295918</v>
      </c>
      <c r="E16" s="17">
        <v>0.17452677270849601</v>
      </c>
      <c r="F16" s="17"/>
      <c r="G16" s="17">
        <v>0.164586132994606</v>
      </c>
      <c r="H16" s="17">
        <v>0.134028871491083</v>
      </c>
      <c r="I16" s="17">
        <v>0.14634510344271701</v>
      </c>
      <c r="J16" s="17">
        <v>0.17321598247317799</v>
      </c>
      <c r="K16" s="17">
        <v>0.17769136958186499</v>
      </c>
      <c r="L16" s="17">
        <v>0.146830245424244</v>
      </c>
      <c r="M16" s="17"/>
      <c r="N16" s="17">
        <v>0.102953659626802</v>
      </c>
      <c r="O16" s="17">
        <v>0.17696300126407899</v>
      </c>
      <c r="P16" s="17">
        <v>0.17475739318068001</v>
      </c>
      <c r="Q16" s="17">
        <v>0.14542215178531701</v>
      </c>
      <c r="R16" s="17"/>
      <c r="S16" s="17">
        <v>0.14588968481749201</v>
      </c>
      <c r="T16" s="17">
        <v>0.17975522062839</v>
      </c>
      <c r="U16" s="17">
        <v>0.17829184884374499</v>
      </c>
      <c r="V16" s="17">
        <v>0.15928055500892399</v>
      </c>
      <c r="W16" s="17">
        <v>9.9915648324500603E-2</v>
      </c>
      <c r="X16" s="17"/>
      <c r="Y16" s="17">
        <v>0.17789202800540899</v>
      </c>
      <c r="Z16" s="17">
        <v>0.168269941555728</v>
      </c>
      <c r="AA16" s="17">
        <v>0.122690579105035</v>
      </c>
      <c r="AB16" s="17">
        <v>9.65420814840868E-2</v>
      </c>
      <c r="AC16" s="17"/>
      <c r="AD16" s="17">
        <v>0.17013358298884901</v>
      </c>
      <c r="AE16" s="17">
        <v>0.135943063736742</v>
      </c>
      <c r="AF16" s="17">
        <v>0.19376996493204901</v>
      </c>
      <c r="AG16" s="17">
        <v>0.163331664707864</v>
      </c>
      <c r="AH16" s="17">
        <v>0.160231814815604</v>
      </c>
      <c r="AI16" s="17">
        <v>0.129909746972595</v>
      </c>
      <c r="AJ16" s="17">
        <v>0.123233281663105</v>
      </c>
      <c r="AK16" s="17"/>
      <c r="AL16" s="17">
        <v>0.174335541271991</v>
      </c>
      <c r="AM16" s="17">
        <v>0.12893048344869801</v>
      </c>
      <c r="AN16" s="17"/>
      <c r="AO16" s="17">
        <v>0.17267672805652301</v>
      </c>
      <c r="AP16" s="17">
        <v>0.13022499700165999</v>
      </c>
      <c r="AQ16" s="17"/>
      <c r="AR16" s="17">
        <v>0.14960403036122699</v>
      </c>
      <c r="AS16" s="17">
        <v>0.13177048741851399</v>
      </c>
      <c r="AT16" s="17"/>
      <c r="AU16" s="17">
        <v>0.158425948143086</v>
      </c>
      <c r="AV16" s="17">
        <v>0.15108956803014301</v>
      </c>
    </row>
    <row r="17" spans="2:48" x14ac:dyDescent="0.25">
      <c r="B17" t="s">
        <v>65</v>
      </c>
      <c r="C17" s="17">
        <v>3.8359329760400997E-2</v>
      </c>
      <c r="D17" s="17">
        <v>2.7031437231057699E-2</v>
      </c>
      <c r="E17" s="17">
        <v>4.7844125870066999E-2</v>
      </c>
      <c r="F17" s="17"/>
      <c r="G17" s="17">
        <v>6.0996131320950699E-2</v>
      </c>
      <c r="H17" s="17">
        <v>4.5703910728641599E-2</v>
      </c>
      <c r="I17" s="17">
        <v>2.4778198977023699E-2</v>
      </c>
      <c r="J17" s="17">
        <v>6.7561503635491502E-2</v>
      </c>
      <c r="K17" s="17">
        <v>2.1754706422458001E-2</v>
      </c>
      <c r="L17" s="17">
        <v>2.0459746277093498E-2</v>
      </c>
      <c r="M17" s="17"/>
      <c r="N17" s="17">
        <v>2.9628701862858899E-2</v>
      </c>
      <c r="O17" s="17">
        <v>2.3287475768587501E-2</v>
      </c>
      <c r="P17" s="17">
        <v>4.8239506744087203E-2</v>
      </c>
      <c r="Q17" s="17">
        <v>4.1915985649135103E-2</v>
      </c>
      <c r="R17" s="17"/>
      <c r="S17" s="17">
        <v>3.8553694788935097E-2</v>
      </c>
      <c r="T17" s="17">
        <v>4.37785678683216E-2</v>
      </c>
      <c r="U17" s="17">
        <v>3.5684868586526801E-2</v>
      </c>
      <c r="V17" s="17">
        <v>3.3444429023414601E-2</v>
      </c>
      <c r="W17" s="17">
        <v>2.05076515939248E-2</v>
      </c>
      <c r="X17" s="17"/>
      <c r="Y17" s="17">
        <v>6.4063945446802301E-2</v>
      </c>
      <c r="Z17" s="17">
        <v>3.4654446042765498E-2</v>
      </c>
      <c r="AA17" s="17">
        <v>1.7684491655310001E-2</v>
      </c>
      <c r="AB17" s="17">
        <v>2.9170923988962202E-2</v>
      </c>
      <c r="AC17" s="17"/>
      <c r="AD17" s="17">
        <v>5.3936538542542302E-2</v>
      </c>
      <c r="AE17" s="17">
        <v>6.3892192710218898E-2</v>
      </c>
      <c r="AF17" s="17">
        <v>4.05044317998077E-2</v>
      </c>
      <c r="AG17" s="17">
        <v>4.8298930623814497E-2</v>
      </c>
      <c r="AH17" s="17">
        <v>1.4304560935007101E-3</v>
      </c>
      <c r="AI17" s="17">
        <v>2.7404280537623501E-2</v>
      </c>
      <c r="AJ17" s="17">
        <v>0</v>
      </c>
      <c r="AK17" s="17"/>
      <c r="AL17" s="17">
        <v>3.5153548830354799E-2</v>
      </c>
      <c r="AM17" s="17">
        <v>2.9270291978934899E-2</v>
      </c>
      <c r="AN17" s="17"/>
      <c r="AO17" s="17">
        <v>3.0841033908245299E-2</v>
      </c>
      <c r="AP17" s="17">
        <v>3.9535267997112503E-2</v>
      </c>
      <c r="AQ17" s="17"/>
      <c r="AR17" s="17">
        <v>3.2790522538085197E-2</v>
      </c>
      <c r="AS17" s="17">
        <v>3.06340492474826E-2</v>
      </c>
      <c r="AT17" s="17"/>
      <c r="AU17" s="17">
        <v>3.2797253167322897E-2</v>
      </c>
      <c r="AV17" s="17">
        <v>2.2684143857333701E-2</v>
      </c>
    </row>
    <row r="18" spans="2:48" x14ac:dyDescent="0.25">
      <c r="B18" t="s">
        <v>66</v>
      </c>
      <c r="C18" s="17">
        <v>8.3623820650187794E-2</v>
      </c>
      <c r="D18" s="17">
        <v>5.2070430999734303E-2</v>
      </c>
      <c r="E18" s="17">
        <v>0.113849255256013</v>
      </c>
      <c r="F18" s="17"/>
      <c r="G18" s="17">
        <v>7.2485480122671697E-2</v>
      </c>
      <c r="H18" s="17">
        <v>4.9060634358412097E-2</v>
      </c>
      <c r="I18" s="17">
        <v>0.102618995810718</v>
      </c>
      <c r="J18" s="17">
        <v>8.3870977692671003E-2</v>
      </c>
      <c r="K18" s="17">
        <v>0.114273425973002</v>
      </c>
      <c r="L18" s="17">
        <v>8.0532125951381206E-2</v>
      </c>
      <c r="M18" s="17"/>
      <c r="N18" s="17">
        <v>7.4600079401675207E-2</v>
      </c>
      <c r="O18" s="17">
        <v>5.4677792600314697E-2</v>
      </c>
      <c r="P18" s="17">
        <v>8.5565575893220697E-2</v>
      </c>
      <c r="Q18" s="17">
        <v>0.112034250021086</v>
      </c>
      <c r="R18" s="17"/>
      <c r="S18" s="17">
        <v>8.0996541518284504E-2</v>
      </c>
      <c r="T18" s="17">
        <v>7.9433189754341799E-2</v>
      </c>
      <c r="U18" s="17">
        <v>6.3883877694383806E-2</v>
      </c>
      <c r="V18" s="17">
        <v>0.13128823540286699</v>
      </c>
      <c r="W18" s="17">
        <v>0.16958509182203399</v>
      </c>
      <c r="X18" s="17"/>
      <c r="Y18" s="17">
        <v>0.13172547723948499</v>
      </c>
      <c r="Z18" s="17">
        <v>8.0879375036758003E-2</v>
      </c>
      <c r="AA18" s="17">
        <v>4.9298127871002302E-2</v>
      </c>
      <c r="AB18" s="17">
        <v>2.4636251918886298E-2</v>
      </c>
      <c r="AC18" s="17"/>
      <c r="AD18" s="17">
        <v>0.121212681020718</v>
      </c>
      <c r="AE18" s="17">
        <v>9.7853901480716099E-2</v>
      </c>
      <c r="AF18" s="17">
        <v>9.8492889274569298E-2</v>
      </c>
      <c r="AG18" s="17">
        <v>6.9271978317703403E-2</v>
      </c>
      <c r="AH18" s="17">
        <v>6.6298744043574706E-2</v>
      </c>
      <c r="AI18" s="17">
        <v>2.2250040570535701E-2</v>
      </c>
      <c r="AJ18" s="17">
        <v>1.51770354460284E-2</v>
      </c>
      <c r="AK18" s="17"/>
      <c r="AL18" s="17">
        <v>7.6011561789924895E-2</v>
      </c>
      <c r="AM18" s="17">
        <v>3.8890972534523498E-2</v>
      </c>
      <c r="AN18" s="17"/>
      <c r="AO18" s="17">
        <v>6.8885990802478494E-2</v>
      </c>
      <c r="AP18" s="17">
        <v>4.14883837036846E-2</v>
      </c>
      <c r="AQ18" s="17"/>
      <c r="AR18" s="17">
        <v>7.5615107717698707E-2</v>
      </c>
      <c r="AS18" s="17">
        <v>3.73215676913424E-2</v>
      </c>
      <c r="AT18" s="17"/>
      <c r="AU18" s="17">
        <v>7.3453793410990106E-2</v>
      </c>
      <c r="AV18" s="17">
        <v>4.70001360301293E-2</v>
      </c>
    </row>
    <row r="19" spans="2:48" x14ac:dyDescent="0.25"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</row>
    <row r="20" spans="2:48" x14ac:dyDescent="0.25">
      <c r="B20" s="6" t="s">
        <v>83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</row>
    <row r="21" spans="2:48" x14ac:dyDescent="0.25">
      <c r="B21" s="24" t="s">
        <v>68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</row>
    <row r="22" spans="2:48" x14ac:dyDescent="0.25">
      <c r="B22" t="s">
        <v>76</v>
      </c>
      <c r="C22" s="17">
        <v>0.52396536992779796</v>
      </c>
      <c r="D22" s="17">
        <v>0.52432780673381396</v>
      </c>
      <c r="E22" s="17">
        <v>0.52324689863107399</v>
      </c>
      <c r="F22" s="17"/>
      <c r="G22" s="17">
        <v>0.49305715631892599</v>
      </c>
      <c r="H22" s="17">
        <v>0.55469893079743404</v>
      </c>
      <c r="I22" s="17">
        <v>0.53229570119695202</v>
      </c>
      <c r="J22" s="17">
        <v>0.50843787191674705</v>
      </c>
      <c r="K22" s="17">
        <v>0.56333954058063995</v>
      </c>
      <c r="L22" s="17">
        <v>0.490248124098287</v>
      </c>
      <c r="M22" s="17"/>
      <c r="N22" s="17">
        <v>0.58048683514221699</v>
      </c>
      <c r="O22" s="17">
        <v>0.51094205953859695</v>
      </c>
      <c r="P22" s="17">
        <v>0.51638561719417098</v>
      </c>
      <c r="Q22" s="17">
        <v>0.50711656771281399</v>
      </c>
      <c r="R22" s="17"/>
      <c r="S22" s="17">
        <v>0.51588404309583602</v>
      </c>
      <c r="T22" s="17">
        <v>0.52463859034025595</v>
      </c>
      <c r="U22" s="17">
        <v>0.59563920669944004</v>
      </c>
      <c r="V22" s="17">
        <v>0.44590764883351802</v>
      </c>
      <c r="W22" s="17">
        <v>0.524314048848189</v>
      </c>
      <c r="X22" s="17"/>
      <c r="Y22" s="17">
        <v>0.50590152928887999</v>
      </c>
      <c r="Z22" s="17">
        <v>0.52381413875074301</v>
      </c>
      <c r="AA22" s="17">
        <v>0.53201280901389902</v>
      </c>
      <c r="AB22" s="17">
        <v>0.63802815532095303</v>
      </c>
      <c r="AC22" s="17"/>
      <c r="AD22" s="17">
        <v>0.498743299114701</v>
      </c>
      <c r="AE22" s="17">
        <v>0.55630385512935998</v>
      </c>
      <c r="AF22" s="17">
        <v>0.48841580890186997</v>
      </c>
      <c r="AG22" s="17">
        <v>0.54396235186374897</v>
      </c>
      <c r="AH22" s="17">
        <v>0.51769044960839194</v>
      </c>
      <c r="AI22" s="17">
        <v>0.53357704443292198</v>
      </c>
      <c r="AJ22" s="17">
        <v>0.53434661707868603</v>
      </c>
      <c r="AK22" s="17"/>
      <c r="AL22" s="17">
        <v>0.55080647755413004</v>
      </c>
      <c r="AM22" s="17">
        <v>0.50870099916776701</v>
      </c>
      <c r="AN22" s="17"/>
      <c r="AO22" s="17">
        <v>0.58810227674777205</v>
      </c>
      <c r="AP22" s="17">
        <v>0.53957316087604801</v>
      </c>
      <c r="AQ22" s="17"/>
      <c r="AR22" s="17">
        <v>0.58734994371119897</v>
      </c>
      <c r="AS22" s="17">
        <v>0.51289222399175305</v>
      </c>
      <c r="AT22" s="17"/>
      <c r="AU22" s="17">
        <v>0.57982386398548902</v>
      </c>
      <c r="AV22" s="17">
        <v>0.52243864809607099</v>
      </c>
    </row>
    <row r="23" spans="2:48" x14ac:dyDescent="0.25">
      <c r="B23" t="s">
        <v>77</v>
      </c>
      <c r="C23" s="17">
        <v>0.33802641519735099</v>
      </c>
      <c r="D23" s="17">
        <v>0.34712827134450702</v>
      </c>
      <c r="E23" s="17">
        <v>0.33197791424024797</v>
      </c>
      <c r="F23" s="17"/>
      <c r="G23" s="17">
        <v>0.29622720248443402</v>
      </c>
      <c r="H23" s="17">
        <v>0.33653955672569302</v>
      </c>
      <c r="I23" s="17">
        <v>0.30886546128037901</v>
      </c>
      <c r="J23" s="17">
        <v>0.34590788331071598</v>
      </c>
      <c r="K23" s="17">
        <v>0.29365773016551699</v>
      </c>
      <c r="L23" s="17">
        <v>0.41498420050620299</v>
      </c>
      <c r="M23" s="17"/>
      <c r="N23" s="17">
        <v>0.29437876803178298</v>
      </c>
      <c r="O23" s="17">
        <v>0.37078932016430299</v>
      </c>
      <c r="P23" s="17">
        <v>0.33131487372889401</v>
      </c>
      <c r="Q23" s="17">
        <v>0.35134236048879502</v>
      </c>
      <c r="R23" s="17"/>
      <c r="S23" s="17">
        <v>0.35426087419773</v>
      </c>
      <c r="T23" s="17">
        <v>0.33682071478609998</v>
      </c>
      <c r="U23" s="17">
        <v>0.27762074613177001</v>
      </c>
      <c r="V23" s="17">
        <v>0.33440849710044901</v>
      </c>
      <c r="W23" s="17">
        <v>0.303235368841549</v>
      </c>
      <c r="X23" s="17"/>
      <c r="Y23" s="17">
        <v>0.30445326857958399</v>
      </c>
      <c r="Z23" s="17">
        <v>0.34531517245480098</v>
      </c>
      <c r="AA23" s="17">
        <v>0.35795673154221103</v>
      </c>
      <c r="AB23" s="17">
        <v>0.313445104291879</v>
      </c>
      <c r="AC23" s="17"/>
      <c r="AD23" s="17">
        <v>0.28337171716558601</v>
      </c>
      <c r="AE23" s="17">
        <v>0.303907094425661</v>
      </c>
      <c r="AF23" s="17">
        <v>0.38847051391837301</v>
      </c>
      <c r="AG23" s="17">
        <v>0.33863282338470801</v>
      </c>
      <c r="AH23" s="17">
        <v>0.346171297006023</v>
      </c>
      <c r="AI23" s="17">
        <v>0.38021643447831299</v>
      </c>
      <c r="AJ23" s="17">
        <v>0.38730773985764</v>
      </c>
      <c r="AK23" s="17"/>
      <c r="AL23" s="17">
        <v>0.33294926494949401</v>
      </c>
      <c r="AM23" s="17">
        <v>0.36816507534139298</v>
      </c>
      <c r="AN23" s="17"/>
      <c r="AO23" s="17">
        <v>0.32085805331968897</v>
      </c>
      <c r="AP23" s="17">
        <v>0.34168866142333099</v>
      </c>
      <c r="AQ23" s="17"/>
      <c r="AR23" s="17">
        <v>0.32632251835375498</v>
      </c>
      <c r="AS23" s="17">
        <v>0.36722372540783899</v>
      </c>
      <c r="AT23" s="17"/>
      <c r="AU23" s="17">
        <v>0.329961392316517</v>
      </c>
      <c r="AV23" s="17">
        <v>0.347106468659447</v>
      </c>
    </row>
    <row r="24" spans="2:48" x14ac:dyDescent="0.25">
      <c r="B24" t="s">
        <v>78</v>
      </c>
      <c r="C24" s="17">
        <v>7.3454283125464606E-2</v>
      </c>
      <c r="D24" s="17">
        <v>7.0830122871900394E-2</v>
      </c>
      <c r="E24" s="17">
        <v>7.5468648648789799E-2</v>
      </c>
      <c r="F24" s="17"/>
      <c r="G24" s="17">
        <v>0.12556925952886</v>
      </c>
      <c r="H24" s="17">
        <v>6.4223233856236003E-2</v>
      </c>
      <c r="I24" s="17">
        <v>7.7715121140945004E-2</v>
      </c>
      <c r="J24" s="17">
        <v>5.6549592571190702E-2</v>
      </c>
      <c r="K24" s="17">
        <v>6.8785859429405599E-2</v>
      </c>
      <c r="L24" s="17">
        <v>6.41265110890889E-2</v>
      </c>
      <c r="M24" s="17"/>
      <c r="N24" s="17">
        <v>7.1703314406217106E-2</v>
      </c>
      <c r="O24" s="17">
        <v>7.1200271790198097E-2</v>
      </c>
      <c r="P24" s="17">
        <v>7.8998639394321002E-2</v>
      </c>
      <c r="Q24" s="17">
        <v>6.7836082759131194E-2</v>
      </c>
      <c r="R24" s="17"/>
      <c r="S24" s="17">
        <v>6.9325295517371793E-2</v>
      </c>
      <c r="T24" s="17">
        <v>8.2797726204606403E-2</v>
      </c>
      <c r="U24" s="17">
        <v>4.4755404696589202E-2</v>
      </c>
      <c r="V24" s="17">
        <v>0.140441278671598</v>
      </c>
      <c r="W24" s="17">
        <v>0.113138614481124</v>
      </c>
      <c r="X24" s="17"/>
      <c r="Y24" s="17">
        <v>7.3113188359822598E-2</v>
      </c>
      <c r="Z24" s="17">
        <v>7.8793982152602901E-2</v>
      </c>
      <c r="AA24" s="17">
        <v>7.4745772430187707E-2</v>
      </c>
      <c r="AB24" s="17">
        <v>1.3301355974625799E-2</v>
      </c>
      <c r="AC24" s="17"/>
      <c r="AD24" s="17">
        <v>0.121912088442552</v>
      </c>
      <c r="AE24" s="17">
        <v>6.02548486927647E-2</v>
      </c>
      <c r="AF24" s="17">
        <v>6.6912021102355904E-2</v>
      </c>
      <c r="AG24" s="17">
        <v>6.1244002271233298E-2</v>
      </c>
      <c r="AH24" s="17">
        <v>8.7760093135967401E-2</v>
      </c>
      <c r="AI24" s="17">
        <v>6.11744887926177E-2</v>
      </c>
      <c r="AJ24" s="17">
        <v>4.3703855705125201E-2</v>
      </c>
      <c r="AK24" s="17"/>
      <c r="AL24" s="17">
        <v>6.3448269035141197E-2</v>
      </c>
      <c r="AM24" s="17">
        <v>8.6704589418629796E-2</v>
      </c>
      <c r="AN24" s="17"/>
      <c r="AO24" s="17">
        <v>4.5404070747606301E-2</v>
      </c>
      <c r="AP24" s="17">
        <v>8.1829897757233996E-2</v>
      </c>
      <c r="AQ24" s="17"/>
      <c r="AR24" s="17">
        <v>4.7902124778082797E-2</v>
      </c>
      <c r="AS24" s="17">
        <v>7.6830658383173198E-2</v>
      </c>
      <c r="AT24" s="17"/>
      <c r="AU24" s="17">
        <v>5.0910738958443599E-2</v>
      </c>
      <c r="AV24" s="17">
        <v>8.8060959251567206E-2</v>
      </c>
    </row>
    <row r="25" spans="2:48" x14ac:dyDescent="0.25">
      <c r="B25" t="s">
        <v>79</v>
      </c>
      <c r="C25" s="17">
        <v>2.1442347581067701E-2</v>
      </c>
      <c r="D25" s="17">
        <v>2.18092705694015E-2</v>
      </c>
      <c r="E25" s="17">
        <v>1.9607453487389001E-2</v>
      </c>
      <c r="F25" s="17"/>
      <c r="G25" s="17">
        <v>4.7608721956095203E-2</v>
      </c>
      <c r="H25" s="17">
        <v>2.2294902478717901E-2</v>
      </c>
      <c r="I25" s="17">
        <v>1.9955447201952501E-2</v>
      </c>
      <c r="J25" s="17">
        <v>2.0525315890868701E-2</v>
      </c>
      <c r="K25" s="17">
        <v>2.0400906122264102E-2</v>
      </c>
      <c r="L25" s="17">
        <v>8.1754092522621294E-3</v>
      </c>
      <c r="M25" s="17"/>
      <c r="N25" s="17">
        <v>1.54378341928739E-2</v>
      </c>
      <c r="O25" s="17">
        <v>1.530567933264E-2</v>
      </c>
      <c r="P25" s="17">
        <v>2.33758953136083E-2</v>
      </c>
      <c r="Q25" s="17">
        <v>2.7954462705334901E-2</v>
      </c>
      <c r="R25" s="17"/>
      <c r="S25" s="17">
        <v>2.5017528807098899E-2</v>
      </c>
      <c r="T25" s="17">
        <v>1.4203003074446E-2</v>
      </c>
      <c r="U25" s="17">
        <v>1.2477988486565301E-2</v>
      </c>
      <c r="V25" s="17">
        <v>2.4055200755289299E-2</v>
      </c>
      <c r="W25" s="17">
        <v>3.5255702905918701E-2</v>
      </c>
      <c r="X25" s="17"/>
      <c r="Y25" s="17">
        <v>3.8065390829965601E-2</v>
      </c>
      <c r="Z25" s="17">
        <v>1.64412594913423E-2</v>
      </c>
      <c r="AA25" s="17">
        <v>1.41251028922316E-2</v>
      </c>
      <c r="AB25" s="17">
        <v>2.20814605457729E-2</v>
      </c>
      <c r="AC25" s="17"/>
      <c r="AD25" s="17">
        <v>2.97730086006582E-2</v>
      </c>
      <c r="AE25" s="17">
        <v>2.26242315601923E-2</v>
      </c>
      <c r="AF25" s="17">
        <v>1.52726266454449E-2</v>
      </c>
      <c r="AG25" s="17">
        <v>2.0505820813627298E-2</v>
      </c>
      <c r="AH25" s="17">
        <v>2.2851430911467598E-2</v>
      </c>
      <c r="AI25" s="17">
        <v>2.15340793422132E-2</v>
      </c>
      <c r="AJ25" s="17">
        <v>1.5037195858165601E-2</v>
      </c>
      <c r="AK25" s="17"/>
      <c r="AL25" s="17">
        <v>1.45629937418458E-2</v>
      </c>
      <c r="AM25" s="17">
        <v>1.8602587496106202E-2</v>
      </c>
      <c r="AN25" s="17"/>
      <c r="AO25" s="17">
        <v>9.0972215199977592E-3</v>
      </c>
      <c r="AP25" s="17">
        <v>2.2589696601233802E-2</v>
      </c>
      <c r="AQ25" s="17"/>
      <c r="AR25" s="17">
        <v>7.87781039696938E-3</v>
      </c>
      <c r="AS25" s="17">
        <v>2.37607354856228E-2</v>
      </c>
      <c r="AT25" s="17"/>
      <c r="AU25" s="17">
        <v>1.2038751334744101E-2</v>
      </c>
      <c r="AV25" s="17">
        <v>2.0078886394550799E-2</v>
      </c>
    </row>
    <row r="26" spans="2:48" x14ac:dyDescent="0.25">
      <c r="B26" t="s">
        <v>80</v>
      </c>
      <c r="C26" s="17">
        <v>4.3111584168319297E-2</v>
      </c>
      <c r="D26" s="17">
        <v>3.5904528480376403E-2</v>
      </c>
      <c r="E26" s="17">
        <v>4.9699084992498803E-2</v>
      </c>
      <c r="F26" s="17"/>
      <c r="G26" s="17">
        <v>3.7537659711685101E-2</v>
      </c>
      <c r="H26" s="17">
        <v>2.2243376141918601E-2</v>
      </c>
      <c r="I26" s="17">
        <v>6.1168269179771799E-2</v>
      </c>
      <c r="J26" s="17">
        <v>6.8579336310477995E-2</v>
      </c>
      <c r="K26" s="17">
        <v>5.3815963702174202E-2</v>
      </c>
      <c r="L26" s="17">
        <v>2.2465755054159101E-2</v>
      </c>
      <c r="M26" s="17"/>
      <c r="N26" s="17">
        <v>3.7993248226908499E-2</v>
      </c>
      <c r="O26" s="17">
        <v>3.1762669174261703E-2</v>
      </c>
      <c r="P26" s="17">
        <v>4.9924974369005497E-2</v>
      </c>
      <c r="Q26" s="17">
        <v>4.5750526333925401E-2</v>
      </c>
      <c r="R26" s="17"/>
      <c r="S26" s="17">
        <v>3.5512258381963299E-2</v>
      </c>
      <c r="T26" s="17">
        <v>4.1539965594591298E-2</v>
      </c>
      <c r="U26" s="17">
        <v>6.9506653985635297E-2</v>
      </c>
      <c r="V26" s="17">
        <v>5.5187374639145401E-2</v>
      </c>
      <c r="W26" s="17">
        <v>2.40562649232198E-2</v>
      </c>
      <c r="X26" s="17"/>
      <c r="Y26" s="17">
        <v>7.8466622941747902E-2</v>
      </c>
      <c r="Z26" s="17">
        <v>3.5635447150511201E-2</v>
      </c>
      <c r="AA26" s="17">
        <v>2.11595841214706E-2</v>
      </c>
      <c r="AB26" s="17">
        <v>1.3143923866769E-2</v>
      </c>
      <c r="AC26" s="17"/>
      <c r="AD26" s="17">
        <v>6.61998866765032E-2</v>
      </c>
      <c r="AE26" s="17">
        <v>5.6909970192022701E-2</v>
      </c>
      <c r="AF26" s="17">
        <v>4.09290294319569E-2</v>
      </c>
      <c r="AG26" s="17">
        <v>3.5655001666682E-2</v>
      </c>
      <c r="AH26" s="17">
        <v>2.5526729338150301E-2</v>
      </c>
      <c r="AI26" s="17">
        <v>3.4979529539341798E-3</v>
      </c>
      <c r="AJ26" s="17">
        <v>1.9604591500383399E-2</v>
      </c>
      <c r="AK26" s="17"/>
      <c r="AL26" s="17">
        <v>3.8232994719388499E-2</v>
      </c>
      <c r="AM26" s="17">
        <v>1.7826748576104199E-2</v>
      </c>
      <c r="AN26" s="17"/>
      <c r="AO26" s="17">
        <v>3.65383776649345E-2</v>
      </c>
      <c r="AP26" s="17">
        <v>1.4318583342153499E-2</v>
      </c>
      <c r="AQ26" s="17"/>
      <c r="AR26" s="17">
        <v>3.0547602759994501E-2</v>
      </c>
      <c r="AS26" s="17">
        <v>1.9292656731612099E-2</v>
      </c>
      <c r="AT26" s="17"/>
      <c r="AU26" s="17">
        <v>2.7265253404805699E-2</v>
      </c>
      <c r="AV26" s="17">
        <v>2.2315037598363799E-2</v>
      </c>
    </row>
    <row r="27" spans="2:48" x14ac:dyDescent="0.25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</row>
    <row r="28" spans="2:48" x14ac:dyDescent="0.25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</row>
    <row r="29" spans="2:48" x14ac:dyDescent="0.25"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</row>
    <row r="30" spans="2:48" x14ac:dyDescent="0.25">
      <c r="B30" s="6" t="s">
        <v>84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</row>
    <row r="31" spans="2:48" x14ac:dyDescent="0.25">
      <c r="B31" s="24" t="s">
        <v>68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</row>
    <row r="32" spans="2:48" x14ac:dyDescent="0.25">
      <c r="B32" t="s">
        <v>76</v>
      </c>
      <c r="C32" s="17">
        <v>0.53231063845533499</v>
      </c>
      <c r="D32" s="17">
        <v>0.52195101475137595</v>
      </c>
      <c r="E32" s="17">
        <v>0.54312176909953702</v>
      </c>
      <c r="F32" s="17"/>
      <c r="G32" s="17">
        <v>0.47656641154043899</v>
      </c>
      <c r="H32" s="17">
        <v>0.58571531478562</v>
      </c>
      <c r="I32" s="17">
        <v>0.52648206223059901</v>
      </c>
      <c r="J32" s="17">
        <v>0.530896115015142</v>
      </c>
      <c r="K32" s="17">
        <v>0.55830999805566295</v>
      </c>
      <c r="L32" s="17">
        <v>0.504568976187315</v>
      </c>
      <c r="M32" s="17"/>
      <c r="N32" s="17">
        <v>0.55793829222219704</v>
      </c>
      <c r="O32" s="17">
        <v>0.515233202427829</v>
      </c>
      <c r="P32" s="17">
        <v>0.55074640455177004</v>
      </c>
      <c r="Q32" s="17">
        <v>0.49957201655459799</v>
      </c>
      <c r="R32" s="17"/>
      <c r="S32" s="17">
        <v>0.52821460953339505</v>
      </c>
      <c r="T32" s="17">
        <v>0.53149486341093899</v>
      </c>
      <c r="U32" s="17">
        <v>0.58598951147599998</v>
      </c>
      <c r="V32" s="17">
        <v>0.47551559743572902</v>
      </c>
      <c r="W32" s="17">
        <v>0.51755176152711302</v>
      </c>
      <c r="X32" s="17"/>
      <c r="Y32" s="17">
        <v>0.53476818009501204</v>
      </c>
      <c r="Z32" s="17">
        <v>0.50188250130001999</v>
      </c>
      <c r="AA32" s="17">
        <v>0.56023597448959594</v>
      </c>
      <c r="AB32" s="17">
        <v>0.62230226390328902</v>
      </c>
      <c r="AC32" s="17"/>
      <c r="AD32" s="17">
        <v>0.57399019895449999</v>
      </c>
      <c r="AE32" s="17">
        <v>0.54827145514333797</v>
      </c>
      <c r="AF32" s="17">
        <v>0.48969505186600398</v>
      </c>
      <c r="AG32" s="17">
        <v>0.53639913812064299</v>
      </c>
      <c r="AH32" s="17">
        <v>0.50307727619223797</v>
      </c>
      <c r="AI32" s="17">
        <v>0.592931834481769</v>
      </c>
      <c r="AJ32" s="17">
        <v>0.55269697226873205</v>
      </c>
      <c r="AK32" s="17"/>
      <c r="AL32" s="17">
        <v>0.56502270651127096</v>
      </c>
      <c r="AM32" s="17">
        <v>0.52304791444506904</v>
      </c>
      <c r="AN32" s="17"/>
      <c r="AO32" s="17">
        <v>0.58048279604553399</v>
      </c>
      <c r="AP32" s="17">
        <v>0.56255519574772295</v>
      </c>
      <c r="AQ32" s="17"/>
      <c r="AR32" s="17">
        <v>0.59232812152725001</v>
      </c>
      <c r="AS32" s="17">
        <v>0.52334395735267802</v>
      </c>
      <c r="AT32" s="17"/>
      <c r="AU32" s="17">
        <v>0.58581262762964903</v>
      </c>
      <c r="AV32" s="17">
        <v>0.540631347118539</v>
      </c>
    </row>
    <row r="33" spans="2:48" x14ac:dyDescent="0.25">
      <c r="B33" t="s">
        <v>77</v>
      </c>
      <c r="C33" s="17">
        <v>0.32429571901522303</v>
      </c>
      <c r="D33" s="17">
        <v>0.34877300074424</v>
      </c>
      <c r="E33" s="17">
        <v>0.30482933227167502</v>
      </c>
      <c r="F33" s="17"/>
      <c r="G33" s="17">
        <v>0.31084595453229502</v>
      </c>
      <c r="H33" s="17">
        <v>0.29432091354366002</v>
      </c>
      <c r="I33" s="17">
        <v>0.29249204811463397</v>
      </c>
      <c r="J33" s="17">
        <v>0.315995615061682</v>
      </c>
      <c r="K33" s="17">
        <v>0.311528130497778</v>
      </c>
      <c r="L33" s="17">
        <v>0.398491412983358</v>
      </c>
      <c r="M33" s="17"/>
      <c r="N33" s="17">
        <v>0.30812647660370102</v>
      </c>
      <c r="O33" s="17">
        <v>0.34560797642207303</v>
      </c>
      <c r="P33" s="17">
        <v>0.31348329999597802</v>
      </c>
      <c r="Q33" s="17">
        <v>0.33451775159700198</v>
      </c>
      <c r="R33" s="17"/>
      <c r="S33" s="17">
        <v>0.33983175696182</v>
      </c>
      <c r="T33" s="17">
        <v>0.319129260349785</v>
      </c>
      <c r="U33" s="17">
        <v>0.262092583113817</v>
      </c>
      <c r="V33" s="17">
        <v>0.33649049928597202</v>
      </c>
      <c r="W33" s="17">
        <v>0.326293604458048</v>
      </c>
      <c r="X33" s="17"/>
      <c r="Y33" s="17">
        <v>0.27139465399900298</v>
      </c>
      <c r="Z33" s="17">
        <v>0.357316132051335</v>
      </c>
      <c r="AA33" s="17">
        <v>0.333487201225529</v>
      </c>
      <c r="AB33" s="17">
        <v>0.304325257984005</v>
      </c>
      <c r="AC33" s="17"/>
      <c r="AD33" s="17">
        <v>0.22788158648752299</v>
      </c>
      <c r="AE33" s="17">
        <v>0.298678137119534</v>
      </c>
      <c r="AF33" s="17">
        <v>0.34921378946283299</v>
      </c>
      <c r="AG33" s="17">
        <v>0.36420625855526501</v>
      </c>
      <c r="AH33" s="17">
        <v>0.35812546935783601</v>
      </c>
      <c r="AI33" s="17">
        <v>0.33578953609128398</v>
      </c>
      <c r="AJ33" s="17">
        <v>0.369998999649092</v>
      </c>
      <c r="AK33" s="17"/>
      <c r="AL33" s="17">
        <v>0.33060332843633999</v>
      </c>
      <c r="AM33" s="17">
        <v>0.34961213852124801</v>
      </c>
      <c r="AN33" s="17"/>
      <c r="AO33" s="17">
        <v>0.32032606721815199</v>
      </c>
      <c r="AP33" s="17">
        <v>0.32652861470720901</v>
      </c>
      <c r="AQ33" s="17"/>
      <c r="AR33" s="17">
        <v>0.32428726467885199</v>
      </c>
      <c r="AS33" s="17">
        <v>0.34688349950569403</v>
      </c>
      <c r="AT33" s="17"/>
      <c r="AU33" s="17">
        <v>0.33238853417847403</v>
      </c>
      <c r="AV33" s="17">
        <v>0.33805446431028802</v>
      </c>
    </row>
    <row r="34" spans="2:48" x14ac:dyDescent="0.25">
      <c r="B34" t="s">
        <v>78</v>
      </c>
      <c r="C34" s="17">
        <v>7.3769777621183696E-2</v>
      </c>
      <c r="D34" s="17">
        <v>7.2659198989887805E-2</v>
      </c>
      <c r="E34" s="17">
        <v>7.2315494819106096E-2</v>
      </c>
      <c r="F34" s="17"/>
      <c r="G34" s="17">
        <v>0.110862098627126</v>
      </c>
      <c r="H34" s="17">
        <v>8.1369704412330504E-2</v>
      </c>
      <c r="I34" s="17">
        <v>8.8396989745733304E-2</v>
      </c>
      <c r="J34" s="17">
        <v>4.8165380558537002E-2</v>
      </c>
      <c r="K34" s="17">
        <v>6.53303655990492E-2</v>
      </c>
      <c r="L34" s="17">
        <v>6.0358804336795399E-2</v>
      </c>
      <c r="M34" s="17"/>
      <c r="N34" s="17">
        <v>6.4404935292001503E-2</v>
      </c>
      <c r="O34" s="17">
        <v>9.13411143170208E-2</v>
      </c>
      <c r="P34" s="17">
        <v>6.6233273480150595E-2</v>
      </c>
      <c r="Q34" s="17">
        <v>7.7186333998582907E-2</v>
      </c>
      <c r="R34" s="17"/>
      <c r="S34" s="17">
        <v>6.5642216013558102E-2</v>
      </c>
      <c r="T34" s="17">
        <v>7.5102661950784702E-2</v>
      </c>
      <c r="U34" s="17">
        <v>8.4755062453784599E-2</v>
      </c>
      <c r="V34" s="17">
        <v>0.108751327883864</v>
      </c>
      <c r="W34" s="17">
        <v>8.8909849939539806E-2</v>
      </c>
      <c r="X34" s="17"/>
      <c r="Y34" s="17">
        <v>6.4371227367299597E-2</v>
      </c>
      <c r="Z34" s="17">
        <v>8.4948215654699399E-2</v>
      </c>
      <c r="AA34" s="17">
        <v>7.4419113069523701E-2</v>
      </c>
      <c r="AB34" s="17">
        <v>2.66547656480467E-2</v>
      </c>
      <c r="AC34" s="17"/>
      <c r="AD34" s="17">
        <v>8.71214654479706E-2</v>
      </c>
      <c r="AE34" s="17">
        <v>6.1166817737046797E-2</v>
      </c>
      <c r="AF34" s="17">
        <v>8.9073127731012794E-2</v>
      </c>
      <c r="AG34" s="17">
        <v>5.2898654995205803E-2</v>
      </c>
      <c r="AH34" s="17">
        <v>9.3431804672918603E-2</v>
      </c>
      <c r="AI34" s="17">
        <v>4.9744550084733399E-2</v>
      </c>
      <c r="AJ34" s="17">
        <v>4.2662240723627599E-2</v>
      </c>
      <c r="AK34" s="17"/>
      <c r="AL34" s="17">
        <v>5.3455176375521302E-2</v>
      </c>
      <c r="AM34" s="17">
        <v>8.9149138114051799E-2</v>
      </c>
      <c r="AN34" s="17"/>
      <c r="AO34" s="17">
        <v>5.3651250909078303E-2</v>
      </c>
      <c r="AP34" s="17">
        <v>7.6674839378320203E-2</v>
      </c>
      <c r="AQ34" s="17"/>
      <c r="AR34" s="17">
        <v>4.5804691079294003E-2</v>
      </c>
      <c r="AS34" s="17">
        <v>8.5617271787943303E-2</v>
      </c>
      <c r="AT34" s="17"/>
      <c r="AU34" s="17">
        <v>4.6745825917751803E-2</v>
      </c>
      <c r="AV34" s="17">
        <v>7.9878200725883503E-2</v>
      </c>
    </row>
    <row r="35" spans="2:48" x14ac:dyDescent="0.25">
      <c r="B35" t="s">
        <v>79</v>
      </c>
      <c r="C35" s="17">
        <v>2.2961763959130702E-2</v>
      </c>
      <c r="D35" s="17">
        <v>1.98955189060365E-2</v>
      </c>
      <c r="E35" s="17">
        <v>2.4402690629925099E-2</v>
      </c>
      <c r="F35" s="17"/>
      <c r="G35" s="17">
        <v>4.4266071967351502E-2</v>
      </c>
      <c r="H35" s="17">
        <v>1.6690787047658001E-2</v>
      </c>
      <c r="I35" s="17">
        <v>2.2375396183879799E-2</v>
      </c>
      <c r="J35" s="17">
        <v>3.2761805925377398E-2</v>
      </c>
      <c r="K35" s="17">
        <v>1.71676957302812E-2</v>
      </c>
      <c r="L35" s="17">
        <v>1.35038851466628E-2</v>
      </c>
      <c r="M35" s="17"/>
      <c r="N35" s="17">
        <v>1.9818307379616699E-2</v>
      </c>
      <c r="O35" s="17">
        <v>1.2148813164805299E-2</v>
      </c>
      <c r="P35" s="17">
        <v>2.57339167948883E-2</v>
      </c>
      <c r="Q35" s="17">
        <v>3.0158263136703799E-2</v>
      </c>
      <c r="R35" s="17"/>
      <c r="S35" s="17">
        <v>2.6507904301500299E-2</v>
      </c>
      <c r="T35" s="17">
        <v>1.9318686464318099E-2</v>
      </c>
      <c r="U35" s="17">
        <v>1.0167388398730199E-2</v>
      </c>
      <c r="V35" s="17">
        <v>2.1077117092758401E-2</v>
      </c>
      <c r="W35" s="17">
        <v>4.3188519152078698E-2</v>
      </c>
      <c r="X35" s="17"/>
      <c r="Y35" s="17">
        <v>3.7826911789985401E-2</v>
      </c>
      <c r="Z35" s="17">
        <v>2.07919249951154E-2</v>
      </c>
      <c r="AA35" s="17">
        <v>1.0467546761351599E-2</v>
      </c>
      <c r="AB35" s="17">
        <v>3.3573788597890203E-2</v>
      </c>
      <c r="AC35" s="17"/>
      <c r="AD35" s="17">
        <v>2.4618424248409401E-2</v>
      </c>
      <c r="AE35" s="17">
        <v>2.6979846624038899E-2</v>
      </c>
      <c r="AF35" s="17">
        <v>3.0958368201122102E-2</v>
      </c>
      <c r="AG35" s="17">
        <v>1.16602441226131E-2</v>
      </c>
      <c r="AH35" s="17">
        <v>2.0259310875027501E-2</v>
      </c>
      <c r="AI35" s="17">
        <v>1.5285897769775E-2</v>
      </c>
      <c r="AJ35" s="17">
        <v>1.5037195858165601E-2</v>
      </c>
      <c r="AK35" s="17"/>
      <c r="AL35" s="17">
        <v>1.34936041584702E-2</v>
      </c>
      <c r="AM35" s="17">
        <v>1.69450004164537E-2</v>
      </c>
      <c r="AN35" s="17"/>
      <c r="AO35" s="17">
        <v>1.0507650269052E-2</v>
      </c>
      <c r="AP35" s="17">
        <v>1.6436118560881102E-2</v>
      </c>
      <c r="AQ35" s="17"/>
      <c r="AR35" s="17">
        <v>9.0705711989220207E-3</v>
      </c>
      <c r="AS35" s="17">
        <v>2.0996213191356299E-2</v>
      </c>
      <c r="AT35" s="17"/>
      <c r="AU35" s="17">
        <v>1.08595785265817E-2</v>
      </c>
      <c r="AV35" s="17">
        <v>2.2080059501785002E-2</v>
      </c>
    </row>
    <row r="36" spans="2:48" x14ac:dyDescent="0.25">
      <c r="B36" t="s">
        <v>80</v>
      </c>
      <c r="C36" s="17">
        <v>4.6662100949127899E-2</v>
      </c>
      <c r="D36" s="17">
        <v>3.67212666084595E-2</v>
      </c>
      <c r="E36" s="17">
        <v>5.5330713179756401E-2</v>
      </c>
      <c r="F36" s="17"/>
      <c r="G36" s="17">
        <v>5.7459463332788001E-2</v>
      </c>
      <c r="H36" s="17">
        <v>2.1903280210731801E-2</v>
      </c>
      <c r="I36" s="17">
        <v>7.0253503725154001E-2</v>
      </c>
      <c r="J36" s="17">
        <v>7.2181083439261703E-2</v>
      </c>
      <c r="K36" s="17">
        <v>4.7663810117228797E-2</v>
      </c>
      <c r="L36" s="17">
        <v>2.30769213458695E-2</v>
      </c>
      <c r="M36" s="17"/>
      <c r="N36" s="17">
        <v>4.9711988502483699E-2</v>
      </c>
      <c r="O36" s="17">
        <v>3.5668893668271598E-2</v>
      </c>
      <c r="P36" s="17">
        <v>4.3803105177212601E-2</v>
      </c>
      <c r="Q36" s="17">
        <v>5.8565634713113199E-2</v>
      </c>
      <c r="R36" s="17"/>
      <c r="S36" s="17">
        <v>3.9803513189726698E-2</v>
      </c>
      <c r="T36" s="17">
        <v>5.4954527824172997E-2</v>
      </c>
      <c r="U36" s="17">
        <v>5.6995454557669002E-2</v>
      </c>
      <c r="V36" s="17">
        <v>5.8165458301676201E-2</v>
      </c>
      <c r="W36" s="17">
        <v>2.40562649232198E-2</v>
      </c>
      <c r="X36" s="17"/>
      <c r="Y36" s="17">
        <v>9.1639026748699406E-2</v>
      </c>
      <c r="Z36" s="17">
        <v>3.5061225998830201E-2</v>
      </c>
      <c r="AA36" s="17">
        <v>2.1390164454000299E-2</v>
      </c>
      <c r="AB36" s="17">
        <v>1.3143923866769E-2</v>
      </c>
      <c r="AC36" s="17"/>
      <c r="AD36" s="17">
        <v>8.6388324861596505E-2</v>
      </c>
      <c r="AE36" s="17">
        <v>6.4903743376042197E-2</v>
      </c>
      <c r="AF36" s="17">
        <v>4.1059662739028203E-2</v>
      </c>
      <c r="AG36" s="17">
        <v>3.4835704206273702E-2</v>
      </c>
      <c r="AH36" s="17">
        <v>2.5106138901979401E-2</v>
      </c>
      <c r="AI36" s="17">
        <v>6.2481815724381596E-3</v>
      </c>
      <c r="AJ36" s="17">
        <v>1.9604591500383399E-2</v>
      </c>
      <c r="AK36" s="17"/>
      <c r="AL36" s="17">
        <v>3.74251845183972E-2</v>
      </c>
      <c r="AM36" s="17">
        <v>2.1245808503177699E-2</v>
      </c>
      <c r="AN36" s="17"/>
      <c r="AO36" s="17">
        <v>3.5032235558184202E-2</v>
      </c>
      <c r="AP36" s="17">
        <v>1.7805231605867201E-2</v>
      </c>
      <c r="AQ36" s="17"/>
      <c r="AR36" s="17">
        <v>2.85093515156816E-2</v>
      </c>
      <c r="AS36" s="17">
        <v>2.3159058162327901E-2</v>
      </c>
      <c r="AT36" s="17"/>
      <c r="AU36" s="17">
        <v>2.4193433747543999E-2</v>
      </c>
      <c r="AV36" s="17">
        <v>1.9355928343504799E-2</v>
      </c>
    </row>
    <row r="37" spans="2:48" x14ac:dyDescent="0.25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</row>
    <row r="38" spans="2:48" x14ac:dyDescent="0.25"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</row>
    <row r="39" spans="2:48" x14ac:dyDescent="0.25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</row>
    <row r="40" spans="2:48" x14ac:dyDescent="0.25">
      <c r="B40" s="6" t="s">
        <v>85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</row>
    <row r="41" spans="2:48" x14ac:dyDescent="0.25">
      <c r="B41" s="24" t="s">
        <v>68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</row>
    <row r="42" spans="2:48" x14ac:dyDescent="0.25">
      <c r="B42" t="s">
        <v>76</v>
      </c>
      <c r="C42" s="17">
        <v>0.50259009843623603</v>
      </c>
      <c r="D42" s="17">
        <v>0.50448205398107404</v>
      </c>
      <c r="E42" s="17">
        <v>0.50418287750225399</v>
      </c>
      <c r="F42" s="17"/>
      <c r="G42" s="17">
        <v>0.442631687135491</v>
      </c>
      <c r="H42" s="17">
        <v>0.52456947594006997</v>
      </c>
      <c r="I42" s="17">
        <v>0.50118245834588804</v>
      </c>
      <c r="J42" s="17">
        <v>0.45512883343248201</v>
      </c>
      <c r="K42" s="17">
        <v>0.54990139457582399</v>
      </c>
      <c r="L42" s="17">
        <v>0.51862647868807998</v>
      </c>
      <c r="M42" s="17"/>
      <c r="N42" s="17">
        <v>0.52899843266987301</v>
      </c>
      <c r="O42" s="17">
        <v>0.477343926496683</v>
      </c>
      <c r="P42" s="17">
        <v>0.51196475508144101</v>
      </c>
      <c r="Q42" s="17">
        <v>0.49078315011183199</v>
      </c>
      <c r="R42" s="17"/>
      <c r="S42" s="17">
        <v>0.49573534771108801</v>
      </c>
      <c r="T42" s="17">
        <v>0.49877163443945999</v>
      </c>
      <c r="U42" s="17">
        <v>0.56841670736348204</v>
      </c>
      <c r="V42" s="17">
        <v>0.44628083071879399</v>
      </c>
      <c r="W42" s="17">
        <v>0.46457832805719701</v>
      </c>
      <c r="X42" s="17"/>
      <c r="Y42" s="17">
        <v>0.470966256673853</v>
      </c>
      <c r="Z42" s="17">
        <v>0.48439597656025501</v>
      </c>
      <c r="AA42" s="17">
        <v>0.55663642533564095</v>
      </c>
      <c r="AB42" s="17">
        <v>0.53020402749153395</v>
      </c>
      <c r="AC42" s="17"/>
      <c r="AD42" s="17">
        <v>0.36152260111224699</v>
      </c>
      <c r="AE42" s="17">
        <v>0.49351739643599701</v>
      </c>
      <c r="AF42" s="17">
        <v>0.48508222401435602</v>
      </c>
      <c r="AG42" s="17">
        <v>0.56534361700394098</v>
      </c>
      <c r="AH42" s="17">
        <v>0.51682342021305205</v>
      </c>
      <c r="AI42" s="17">
        <v>0.56855947843874199</v>
      </c>
      <c r="AJ42" s="17">
        <v>0.72841056622927702</v>
      </c>
      <c r="AK42" s="17"/>
      <c r="AL42" s="17">
        <v>0.55838431969234603</v>
      </c>
      <c r="AM42" s="17">
        <v>0.49161522713744799</v>
      </c>
      <c r="AN42" s="17"/>
      <c r="AO42" s="17">
        <v>0.57992188919341903</v>
      </c>
      <c r="AP42" s="17">
        <v>0.50457070037930896</v>
      </c>
      <c r="AQ42" s="17"/>
      <c r="AR42" s="17">
        <v>0.60477896736281</v>
      </c>
      <c r="AS42" s="17">
        <v>0.49359299264620399</v>
      </c>
      <c r="AT42" s="17"/>
      <c r="AU42" s="17">
        <v>0.59844550957323295</v>
      </c>
      <c r="AV42" s="17">
        <v>0.48556739846156999</v>
      </c>
    </row>
    <row r="43" spans="2:48" x14ac:dyDescent="0.25">
      <c r="B43" t="s">
        <v>77</v>
      </c>
      <c r="C43" s="17">
        <v>0.35240003764904398</v>
      </c>
      <c r="D43" s="17">
        <v>0.35954787902734298</v>
      </c>
      <c r="E43" s="17">
        <v>0.34478487106824002</v>
      </c>
      <c r="F43" s="17"/>
      <c r="G43" s="17">
        <v>0.36810560368401701</v>
      </c>
      <c r="H43" s="17">
        <v>0.33207678993754403</v>
      </c>
      <c r="I43" s="17">
        <v>0.35715925473462201</v>
      </c>
      <c r="J43" s="17">
        <v>0.362055812558569</v>
      </c>
      <c r="K43" s="17">
        <v>0.29666733634727299</v>
      </c>
      <c r="L43" s="17">
        <v>0.39320357011942503</v>
      </c>
      <c r="M43" s="17"/>
      <c r="N43" s="17">
        <v>0.31288302907586102</v>
      </c>
      <c r="O43" s="17">
        <v>0.39140086062838098</v>
      </c>
      <c r="P43" s="17">
        <v>0.34472241468943898</v>
      </c>
      <c r="Q43" s="17">
        <v>0.35891004969413898</v>
      </c>
      <c r="R43" s="17"/>
      <c r="S43" s="17">
        <v>0.35898429752509298</v>
      </c>
      <c r="T43" s="17">
        <v>0.36947236026359298</v>
      </c>
      <c r="U43" s="17">
        <v>0.28397502821564602</v>
      </c>
      <c r="V43" s="17">
        <v>0.385432803346482</v>
      </c>
      <c r="W43" s="17">
        <v>0.39937392864943999</v>
      </c>
      <c r="X43" s="17"/>
      <c r="Y43" s="17">
        <v>0.31065732692335302</v>
      </c>
      <c r="Z43" s="17">
        <v>0.38226292234267301</v>
      </c>
      <c r="AA43" s="17">
        <v>0.349519164529971</v>
      </c>
      <c r="AB43" s="17">
        <v>0.368379994864449</v>
      </c>
      <c r="AC43" s="17"/>
      <c r="AD43" s="17">
        <v>0.41757833167212699</v>
      </c>
      <c r="AE43" s="17">
        <v>0.32258465293802402</v>
      </c>
      <c r="AF43" s="17">
        <v>0.38333864050307098</v>
      </c>
      <c r="AG43" s="17">
        <v>0.33915860028016598</v>
      </c>
      <c r="AH43" s="17">
        <v>0.35772533760498798</v>
      </c>
      <c r="AI43" s="17">
        <v>0.36163291063289299</v>
      </c>
      <c r="AJ43" s="17">
        <v>0.22290478163125499</v>
      </c>
      <c r="AK43" s="17"/>
      <c r="AL43" s="17">
        <v>0.34278180279175502</v>
      </c>
      <c r="AM43" s="17">
        <v>0.360001150397387</v>
      </c>
      <c r="AN43" s="17"/>
      <c r="AO43" s="17">
        <v>0.32299539349936801</v>
      </c>
      <c r="AP43" s="17">
        <v>0.37974581423848303</v>
      </c>
      <c r="AQ43" s="17"/>
      <c r="AR43" s="17">
        <v>0.31388316588117399</v>
      </c>
      <c r="AS43" s="17">
        <v>0.37732654070685601</v>
      </c>
      <c r="AT43" s="17"/>
      <c r="AU43" s="17">
        <v>0.33735190969587198</v>
      </c>
      <c r="AV43" s="17">
        <v>0.36683412928138598</v>
      </c>
    </row>
    <row r="44" spans="2:48" x14ac:dyDescent="0.25">
      <c r="B44" t="s">
        <v>78</v>
      </c>
      <c r="C44" s="17">
        <v>7.0764691360648793E-2</v>
      </c>
      <c r="D44" s="17">
        <v>7.0917704515122804E-2</v>
      </c>
      <c r="E44" s="17">
        <v>7.0230550953082296E-2</v>
      </c>
      <c r="F44" s="17"/>
      <c r="G44" s="17">
        <v>9.4382352494232893E-2</v>
      </c>
      <c r="H44" s="17">
        <v>8.5329907754101E-2</v>
      </c>
      <c r="I44" s="17">
        <v>5.3650925507838301E-2</v>
      </c>
      <c r="J44" s="17">
        <v>8.5047626896065195E-2</v>
      </c>
      <c r="K44" s="17">
        <v>6.8958139110631506E-2</v>
      </c>
      <c r="L44" s="17">
        <v>4.8574379298495902E-2</v>
      </c>
      <c r="M44" s="17"/>
      <c r="N44" s="17">
        <v>8.7867993456240995E-2</v>
      </c>
      <c r="O44" s="17">
        <v>7.5965211761393397E-2</v>
      </c>
      <c r="P44" s="17">
        <v>6.1404824788405699E-2</v>
      </c>
      <c r="Q44" s="17">
        <v>6.8981413033530101E-2</v>
      </c>
      <c r="R44" s="17"/>
      <c r="S44" s="17">
        <v>7.2974240680004701E-2</v>
      </c>
      <c r="T44" s="17">
        <v>6.8974891666600896E-2</v>
      </c>
      <c r="U44" s="17">
        <v>5.7153161155896401E-2</v>
      </c>
      <c r="V44" s="17">
        <v>8.9219752145668102E-2</v>
      </c>
      <c r="W44" s="17">
        <v>6.6721313407758304E-2</v>
      </c>
      <c r="X44" s="17"/>
      <c r="Y44" s="17">
        <v>0.103447872357673</v>
      </c>
      <c r="Z44" s="17">
        <v>6.7023498400159004E-2</v>
      </c>
      <c r="AA44" s="17">
        <v>5.4924969621190499E-2</v>
      </c>
      <c r="AB44" s="17">
        <v>1.3301355974625799E-2</v>
      </c>
      <c r="AC44" s="17"/>
      <c r="AD44" s="17">
        <v>9.9872040188904401E-2</v>
      </c>
      <c r="AE44" s="17">
        <v>8.9748907346223206E-2</v>
      </c>
      <c r="AF44" s="17">
        <v>6.5635024076624096E-2</v>
      </c>
      <c r="AG44" s="17">
        <v>3.9774200275580603E-2</v>
      </c>
      <c r="AH44" s="17">
        <v>7.0597219185643101E-2</v>
      </c>
      <c r="AI44" s="17">
        <v>4.0637231136407298E-2</v>
      </c>
      <c r="AJ44" s="17">
        <v>1.40428647809188E-2</v>
      </c>
      <c r="AK44" s="17"/>
      <c r="AL44" s="17">
        <v>4.4876496827963901E-2</v>
      </c>
      <c r="AM44" s="17">
        <v>9.60470906488472E-2</v>
      </c>
      <c r="AN44" s="17"/>
      <c r="AO44" s="17">
        <v>4.7112246949422003E-2</v>
      </c>
      <c r="AP44" s="17">
        <v>6.7091459924484106E-2</v>
      </c>
      <c r="AQ44" s="17"/>
      <c r="AR44" s="17">
        <v>4.1224142628218802E-2</v>
      </c>
      <c r="AS44" s="17">
        <v>7.5533675931053701E-2</v>
      </c>
      <c r="AT44" s="17"/>
      <c r="AU44" s="17">
        <v>3.1682936130499599E-2</v>
      </c>
      <c r="AV44" s="17">
        <v>8.8112321449637099E-2</v>
      </c>
    </row>
    <row r="45" spans="2:48" x14ac:dyDescent="0.25">
      <c r="B45" t="s">
        <v>79</v>
      </c>
      <c r="C45" s="17">
        <v>2.5239192397273201E-2</v>
      </c>
      <c r="D45" s="17">
        <v>2.8538513924326402E-2</v>
      </c>
      <c r="E45" s="17">
        <v>2.0676097372536398E-2</v>
      </c>
      <c r="F45" s="17"/>
      <c r="G45" s="17">
        <v>3.7883174001854397E-2</v>
      </c>
      <c r="H45" s="17">
        <v>3.2916290574729903E-2</v>
      </c>
      <c r="I45" s="17">
        <v>1.7871329743573701E-2</v>
      </c>
      <c r="J45" s="17">
        <v>1.85617718969475E-2</v>
      </c>
      <c r="K45" s="17">
        <v>3.2904141200239899E-2</v>
      </c>
      <c r="L45" s="17">
        <v>1.61227727816654E-2</v>
      </c>
      <c r="M45" s="17"/>
      <c r="N45" s="17">
        <v>2.1633162476544E-2</v>
      </c>
      <c r="O45" s="17">
        <v>1.385038978161E-2</v>
      </c>
      <c r="P45" s="17">
        <v>3.2535396599614103E-2</v>
      </c>
      <c r="Q45" s="17">
        <v>2.60697146491548E-2</v>
      </c>
      <c r="R45" s="17"/>
      <c r="S45" s="17">
        <v>2.9782744028040601E-2</v>
      </c>
      <c r="T45" s="17">
        <v>1.74816405365999E-2</v>
      </c>
      <c r="U45" s="17">
        <v>2.1869015511355699E-2</v>
      </c>
      <c r="V45" s="17">
        <v>1.44803607189323E-2</v>
      </c>
      <c r="W45" s="17">
        <v>1.8199065615258799E-2</v>
      </c>
      <c r="X45" s="17"/>
      <c r="Y45" s="17">
        <v>3.5429110413363399E-2</v>
      </c>
      <c r="Z45" s="17">
        <v>2.4640763638364E-2</v>
      </c>
      <c r="AA45" s="17">
        <v>9.7766560249398799E-3</v>
      </c>
      <c r="AB45" s="17">
        <v>7.4970697802622902E-2</v>
      </c>
      <c r="AC45" s="17"/>
      <c r="AD45" s="17">
        <v>4.9037857492006301E-2</v>
      </c>
      <c r="AE45" s="17">
        <v>2.04817528146948E-2</v>
      </c>
      <c r="AF45" s="17">
        <v>3.1967127369443002E-2</v>
      </c>
      <c r="AG45" s="17">
        <v>1.9742633737814201E-2</v>
      </c>
      <c r="AH45" s="17">
        <v>1.71051659862596E-2</v>
      </c>
      <c r="AI45" s="17">
        <v>2.91703797919576E-2</v>
      </c>
      <c r="AJ45" s="17">
        <v>1.5037195858165601E-2</v>
      </c>
      <c r="AK45" s="17"/>
      <c r="AL45" s="17">
        <v>1.37057471582539E-2</v>
      </c>
      <c r="AM45" s="17">
        <v>2.56993705056517E-2</v>
      </c>
      <c r="AN45" s="17"/>
      <c r="AO45" s="17">
        <v>1.38272067272545E-2</v>
      </c>
      <c r="AP45" s="17">
        <v>2.9423135015917801E-2</v>
      </c>
      <c r="AQ45" s="17"/>
      <c r="AR45" s="17">
        <v>7.5030033031773698E-3</v>
      </c>
      <c r="AS45" s="17">
        <v>2.8724571364435E-2</v>
      </c>
      <c r="AT45" s="17"/>
      <c r="AU45" s="17">
        <v>6.9288416383488302E-3</v>
      </c>
      <c r="AV45" s="17">
        <v>3.2619402695268897E-2</v>
      </c>
    </row>
    <row r="46" spans="2:48" x14ac:dyDescent="0.25">
      <c r="B46" t="s">
        <v>80</v>
      </c>
      <c r="C46" s="17">
        <v>4.9005980156798003E-2</v>
      </c>
      <c r="D46" s="17">
        <v>3.6513848552133098E-2</v>
      </c>
      <c r="E46" s="17">
        <v>6.0125603103887697E-2</v>
      </c>
      <c r="F46" s="17"/>
      <c r="G46" s="17">
        <v>5.6997182684404499E-2</v>
      </c>
      <c r="H46" s="17">
        <v>2.5107535793555898E-2</v>
      </c>
      <c r="I46" s="17">
        <v>7.0136031668077803E-2</v>
      </c>
      <c r="J46" s="17">
        <v>7.9205955215936402E-2</v>
      </c>
      <c r="K46" s="17">
        <v>5.1568988766031901E-2</v>
      </c>
      <c r="L46" s="17">
        <v>2.3472799112332899E-2</v>
      </c>
      <c r="M46" s="17"/>
      <c r="N46" s="17">
        <v>4.8617382321480503E-2</v>
      </c>
      <c r="O46" s="17">
        <v>4.1439611331932198E-2</v>
      </c>
      <c r="P46" s="17">
        <v>4.9372608841100299E-2</v>
      </c>
      <c r="Q46" s="17">
        <v>5.5255672511344098E-2</v>
      </c>
      <c r="R46" s="17"/>
      <c r="S46" s="17">
        <v>4.25233700557743E-2</v>
      </c>
      <c r="T46" s="17">
        <v>4.5299473093746698E-2</v>
      </c>
      <c r="U46" s="17">
        <v>6.8586087753620295E-2</v>
      </c>
      <c r="V46" s="17">
        <v>6.4586253070123806E-2</v>
      </c>
      <c r="W46" s="17">
        <v>5.1127364270346101E-2</v>
      </c>
      <c r="X46" s="17"/>
      <c r="Y46" s="17">
        <v>7.9499433631757599E-2</v>
      </c>
      <c r="Z46" s="17">
        <v>4.1676839058548597E-2</v>
      </c>
      <c r="AA46" s="17">
        <v>2.91427844882578E-2</v>
      </c>
      <c r="AB46" s="17">
        <v>1.3143923866769E-2</v>
      </c>
      <c r="AC46" s="17"/>
      <c r="AD46" s="17">
        <v>7.1989169534714695E-2</v>
      </c>
      <c r="AE46" s="17">
        <v>7.3667290465060903E-2</v>
      </c>
      <c r="AF46" s="17">
        <v>3.3976984036506501E-2</v>
      </c>
      <c r="AG46" s="17">
        <v>3.59809487024981E-2</v>
      </c>
      <c r="AH46" s="17">
        <v>3.7748857010056501E-2</v>
      </c>
      <c r="AI46" s="17">
        <v>0</v>
      </c>
      <c r="AJ46" s="17">
        <v>1.9604591500383399E-2</v>
      </c>
      <c r="AK46" s="17"/>
      <c r="AL46" s="17">
        <v>4.0251633529680697E-2</v>
      </c>
      <c r="AM46" s="17">
        <v>2.6637161310666301E-2</v>
      </c>
      <c r="AN46" s="17"/>
      <c r="AO46" s="17">
        <v>3.6143263630536798E-2</v>
      </c>
      <c r="AP46" s="17">
        <v>1.91688904418062E-2</v>
      </c>
      <c r="AQ46" s="17"/>
      <c r="AR46" s="17">
        <v>3.2610720824619903E-2</v>
      </c>
      <c r="AS46" s="17">
        <v>2.4822219351451399E-2</v>
      </c>
      <c r="AT46" s="17"/>
      <c r="AU46" s="17">
        <v>2.55908029620458E-2</v>
      </c>
      <c r="AV46" s="17">
        <v>2.68667481121381E-2</v>
      </c>
    </row>
    <row r="47" spans="2:48" x14ac:dyDescent="0.25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</row>
    <row r="48" spans="2:48" x14ac:dyDescent="0.25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</row>
    <row r="49" spans="2:48" x14ac:dyDescent="0.25"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</row>
    <row r="50" spans="2:48" x14ac:dyDescent="0.25">
      <c r="B50" s="6" t="s">
        <v>86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</row>
    <row r="51" spans="2:48" x14ac:dyDescent="0.25">
      <c r="B51" s="24" t="s">
        <v>68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</row>
    <row r="52" spans="2:48" x14ac:dyDescent="0.25">
      <c r="B52" t="s">
        <v>76</v>
      </c>
      <c r="C52" s="17">
        <v>0.48963753925449699</v>
      </c>
      <c r="D52" s="17">
        <v>0.48972227487401798</v>
      </c>
      <c r="E52" s="17">
        <v>0.48826440530939602</v>
      </c>
      <c r="F52" s="17"/>
      <c r="G52" s="17">
        <v>0.51432640159452303</v>
      </c>
      <c r="H52" s="17">
        <v>0.51540056998421002</v>
      </c>
      <c r="I52" s="17">
        <v>0.508488175845486</v>
      </c>
      <c r="J52" s="17">
        <v>0.47548969502620603</v>
      </c>
      <c r="K52" s="17">
        <v>0.496100490763146</v>
      </c>
      <c r="L52" s="17">
        <v>0.44441407684063899</v>
      </c>
      <c r="M52" s="17"/>
      <c r="N52" s="17">
        <v>0.54690163564442995</v>
      </c>
      <c r="O52" s="17">
        <v>0.46172388048934698</v>
      </c>
      <c r="P52" s="17">
        <v>0.48737749305231498</v>
      </c>
      <c r="Q52" s="17">
        <v>0.476704424631549</v>
      </c>
      <c r="R52" s="17"/>
      <c r="S52" s="17">
        <v>0.46969994659557601</v>
      </c>
      <c r="T52" s="17">
        <v>0.497719225748043</v>
      </c>
      <c r="U52" s="17">
        <v>0.59697019938653895</v>
      </c>
      <c r="V52" s="17">
        <v>0.44864874573126901</v>
      </c>
      <c r="W52" s="17">
        <v>0.42845088491066302</v>
      </c>
      <c r="X52" s="17"/>
      <c r="Y52" s="17">
        <v>0.47466061285757599</v>
      </c>
      <c r="Z52" s="17">
        <v>0.47868353095098898</v>
      </c>
      <c r="AA52" s="17">
        <v>0.50610880127756097</v>
      </c>
      <c r="AB52" s="17">
        <v>0.58769584623878601</v>
      </c>
      <c r="AC52" s="17"/>
      <c r="AD52" s="17">
        <v>0.46897120447532498</v>
      </c>
      <c r="AE52" s="17">
        <v>0.52915883225028604</v>
      </c>
      <c r="AF52" s="17">
        <v>0.44423451058128599</v>
      </c>
      <c r="AG52" s="17">
        <v>0.53020085163317299</v>
      </c>
      <c r="AH52" s="17">
        <v>0.47046945024316</v>
      </c>
      <c r="AI52" s="17">
        <v>0.49397990972121802</v>
      </c>
      <c r="AJ52" s="17">
        <v>0.49400399278566998</v>
      </c>
      <c r="AK52" s="17"/>
      <c r="AL52" s="17">
        <v>0.51356927843884104</v>
      </c>
      <c r="AM52" s="17">
        <v>0.47658458391524899</v>
      </c>
      <c r="AN52" s="17"/>
      <c r="AO52" s="17">
        <v>0.54435721221453703</v>
      </c>
      <c r="AP52" s="17">
        <v>0.51764349339163795</v>
      </c>
      <c r="AQ52" s="17"/>
      <c r="AR52" s="17">
        <v>0.54613520957914796</v>
      </c>
      <c r="AS52" s="17">
        <v>0.47931552363629198</v>
      </c>
      <c r="AT52" s="17"/>
      <c r="AU52" s="17">
        <v>0.53461857266097201</v>
      </c>
      <c r="AV52" s="17">
        <v>0.48723318627091899</v>
      </c>
    </row>
    <row r="53" spans="2:48" x14ac:dyDescent="0.25">
      <c r="B53" t="s">
        <v>77</v>
      </c>
      <c r="C53" s="17">
        <v>0.35119082436833698</v>
      </c>
      <c r="D53" s="17">
        <v>0.36452121056566</v>
      </c>
      <c r="E53" s="17">
        <v>0.34272088720722599</v>
      </c>
      <c r="F53" s="17"/>
      <c r="G53" s="17">
        <v>0.28669124690486603</v>
      </c>
      <c r="H53" s="17">
        <v>0.36818580534700701</v>
      </c>
      <c r="I53" s="17">
        <v>0.31946367042769103</v>
      </c>
      <c r="J53" s="17">
        <v>0.37256554566122801</v>
      </c>
      <c r="K53" s="17">
        <v>0.32056076296313701</v>
      </c>
      <c r="L53" s="17">
        <v>0.40668662201374001</v>
      </c>
      <c r="M53" s="17"/>
      <c r="N53" s="17">
        <v>0.31047173579340498</v>
      </c>
      <c r="O53" s="17">
        <v>0.385309953989874</v>
      </c>
      <c r="P53" s="17">
        <v>0.35859131057245702</v>
      </c>
      <c r="Q53" s="17">
        <v>0.33880936019766</v>
      </c>
      <c r="R53" s="17"/>
      <c r="S53" s="17">
        <v>0.36794110155425802</v>
      </c>
      <c r="T53" s="17">
        <v>0.35720260613385602</v>
      </c>
      <c r="U53" s="17">
        <v>0.27359991832563002</v>
      </c>
      <c r="V53" s="17">
        <v>0.351121759389463</v>
      </c>
      <c r="W53" s="17">
        <v>0.35582229645229302</v>
      </c>
      <c r="X53" s="17"/>
      <c r="Y53" s="17">
        <v>0.30786797710941799</v>
      </c>
      <c r="Z53" s="17">
        <v>0.38126907657737202</v>
      </c>
      <c r="AA53" s="17">
        <v>0.35840932588063501</v>
      </c>
      <c r="AB53" s="17">
        <v>0.32129711529703198</v>
      </c>
      <c r="AC53" s="17"/>
      <c r="AD53" s="17">
        <v>0.32503594505724398</v>
      </c>
      <c r="AE53" s="17">
        <v>0.31838127293985202</v>
      </c>
      <c r="AF53" s="17">
        <v>0.36915721999741102</v>
      </c>
      <c r="AG53" s="17">
        <v>0.34473104612940098</v>
      </c>
      <c r="AH53" s="17">
        <v>0.37047819784400399</v>
      </c>
      <c r="AI53" s="17">
        <v>0.403398744674972</v>
      </c>
      <c r="AJ53" s="17">
        <v>0.412836615523682</v>
      </c>
      <c r="AK53" s="17"/>
      <c r="AL53" s="17">
        <v>0.35748295840568001</v>
      </c>
      <c r="AM53" s="17">
        <v>0.35781124001510001</v>
      </c>
      <c r="AN53" s="17"/>
      <c r="AO53" s="17">
        <v>0.34425524075057501</v>
      </c>
      <c r="AP53" s="17">
        <v>0.33441345028226999</v>
      </c>
      <c r="AQ53" s="17"/>
      <c r="AR53" s="17">
        <v>0.35751283171495901</v>
      </c>
      <c r="AS53" s="17">
        <v>0.35815612726290702</v>
      </c>
      <c r="AT53" s="17"/>
      <c r="AU53" s="17">
        <v>0.36088808809237699</v>
      </c>
      <c r="AV53" s="17">
        <v>0.34616549985321798</v>
      </c>
    </row>
    <row r="54" spans="2:48" x14ac:dyDescent="0.25">
      <c r="B54" t="s">
        <v>78</v>
      </c>
      <c r="C54" s="17">
        <v>8.2453905323806198E-2</v>
      </c>
      <c r="D54" s="17">
        <v>8.8203849992315703E-2</v>
      </c>
      <c r="E54" s="17">
        <v>7.4703332296861505E-2</v>
      </c>
      <c r="F54" s="17"/>
      <c r="G54" s="17">
        <v>9.59523114757415E-2</v>
      </c>
      <c r="H54" s="17">
        <v>8.3281834104538599E-2</v>
      </c>
      <c r="I54" s="17">
        <v>6.4344267982909403E-2</v>
      </c>
      <c r="J54" s="17">
        <v>6.3979091226858895E-2</v>
      </c>
      <c r="K54" s="17">
        <v>9.3838327890193501E-2</v>
      </c>
      <c r="L54" s="17">
        <v>9.2979020750372093E-2</v>
      </c>
      <c r="M54" s="17"/>
      <c r="N54" s="17">
        <v>7.5368208757189095E-2</v>
      </c>
      <c r="O54" s="17">
        <v>8.7491507908860303E-2</v>
      </c>
      <c r="P54" s="17">
        <v>7.0758129674431694E-2</v>
      </c>
      <c r="Q54" s="17">
        <v>0.10172449661003299</v>
      </c>
      <c r="R54" s="17"/>
      <c r="S54" s="17">
        <v>8.7762220400032703E-2</v>
      </c>
      <c r="T54" s="17">
        <v>7.4460735934220798E-2</v>
      </c>
      <c r="U54" s="17">
        <v>6.4267938125674606E-2</v>
      </c>
      <c r="V54" s="17">
        <v>8.8403193047357803E-2</v>
      </c>
      <c r="W54" s="17">
        <v>9.3539410915396595E-2</v>
      </c>
      <c r="X54" s="17"/>
      <c r="Y54" s="17">
        <v>7.3810452173480298E-2</v>
      </c>
      <c r="Z54" s="17">
        <v>8.4082700709574201E-2</v>
      </c>
      <c r="AA54" s="17">
        <v>9.1218629579098306E-2</v>
      </c>
      <c r="AB54" s="17">
        <v>5.6224147641205903E-2</v>
      </c>
      <c r="AC54" s="17"/>
      <c r="AD54" s="17">
        <v>4.2322442588763699E-2</v>
      </c>
      <c r="AE54" s="17">
        <v>6.4366568033823499E-2</v>
      </c>
      <c r="AF54" s="17">
        <v>0.110616102801831</v>
      </c>
      <c r="AG54" s="17">
        <v>7.0205364626073199E-2</v>
      </c>
      <c r="AH54" s="17">
        <v>0.108812458021456</v>
      </c>
      <c r="AI54" s="17">
        <v>8.0824853709062797E-2</v>
      </c>
      <c r="AJ54" s="17">
        <v>7.3554800190264599E-2</v>
      </c>
      <c r="AK54" s="17"/>
      <c r="AL54" s="17">
        <v>5.7245092408412801E-2</v>
      </c>
      <c r="AM54" s="17">
        <v>0.11106185591824901</v>
      </c>
      <c r="AN54" s="17"/>
      <c r="AO54" s="17">
        <v>4.8287585428099702E-2</v>
      </c>
      <c r="AP54" s="17">
        <v>8.5106985015751493E-2</v>
      </c>
      <c r="AQ54" s="17"/>
      <c r="AR54" s="17">
        <v>5.4004320051109701E-2</v>
      </c>
      <c r="AS54" s="17">
        <v>0.102318128238576</v>
      </c>
      <c r="AT54" s="17"/>
      <c r="AU54" s="17">
        <v>5.3675984001285197E-2</v>
      </c>
      <c r="AV54" s="17">
        <v>0.104473199564869</v>
      </c>
    </row>
    <row r="55" spans="2:48" x14ac:dyDescent="0.25">
      <c r="B55" t="s">
        <v>79</v>
      </c>
      <c r="C55" s="17">
        <v>2.6268756045267402E-2</v>
      </c>
      <c r="D55" s="17">
        <v>2.18299522203672E-2</v>
      </c>
      <c r="E55" s="17">
        <v>3.00453734274241E-2</v>
      </c>
      <c r="F55" s="17"/>
      <c r="G55" s="17">
        <v>7.3000542143457303E-2</v>
      </c>
      <c r="H55" s="17">
        <v>1.9417076299635801E-2</v>
      </c>
      <c r="I55" s="17">
        <v>1.8736306947973898E-2</v>
      </c>
      <c r="J55" s="17">
        <v>1.6613064026646598E-2</v>
      </c>
      <c r="K55" s="17">
        <v>2.2472926585341901E-2</v>
      </c>
      <c r="L55" s="17">
        <v>2.1036703126687799E-2</v>
      </c>
      <c r="M55" s="17"/>
      <c r="N55" s="17">
        <v>1.72690312410269E-2</v>
      </c>
      <c r="O55" s="17">
        <v>2.1731541878838599E-2</v>
      </c>
      <c r="P55" s="17">
        <v>3.26712949208093E-2</v>
      </c>
      <c r="Q55" s="17">
        <v>2.6418203477658098E-2</v>
      </c>
      <c r="R55" s="17"/>
      <c r="S55" s="17">
        <v>2.9466157511829402E-2</v>
      </c>
      <c r="T55" s="17">
        <v>1.5809587651220001E-2</v>
      </c>
      <c r="U55" s="17">
        <v>1.22783577293584E-2</v>
      </c>
      <c r="V55" s="17">
        <v>4.8645418147259999E-2</v>
      </c>
      <c r="W55" s="17">
        <v>5.6394931155054603E-2</v>
      </c>
      <c r="X55" s="17"/>
      <c r="Y55" s="17">
        <v>5.39858631877164E-2</v>
      </c>
      <c r="Z55" s="17">
        <v>2.25087185462945E-2</v>
      </c>
      <c r="AA55" s="17">
        <v>8.7942472021384898E-3</v>
      </c>
      <c r="AB55" s="17">
        <v>1.01466389040905E-2</v>
      </c>
      <c r="AC55" s="17"/>
      <c r="AD55" s="17">
        <v>5.0436386809188501E-2</v>
      </c>
      <c r="AE55" s="17">
        <v>3.1977506087523602E-2</v>
      </c>
      <c r="AF55" s="17">
        <v>2.8656141807081401E-2</v>
      </c>
      <c r="AG55" s="17">
        <v>1.67580654030078E-2</v>
      </c>
      <c r="AH55" s="17">
        <v>1.7151426422540299E-2</v>
      </c>
      <c r="AI55" s="17">
        <v>1.7656765312250699E-2</v>
      </c>
      <c r="AJ55" s="17">
        <v>0</v>
      </c>
      <c r="AK55" s="17"/>
      <c r="AL55" s="17">
        <v>2.5607622303074999E-2</v>
      </c>
      <c r="AM55" s="17">
        <v>2.8333107786806599E-2</v>
      </c>
      <c r="AN55" s="17"/>
      <c r="AO55" s="17">
        <v>1.38163292968401E-2</v>
      </c>
      <c r="AP55" s="17">
        <v>3.4733317263040298E-2</v>
      </c>
      <c r="AQ55" s="17"/>
      <c r="AR55" s="17">
        <v>1.3784055910443399E-2</v>
      </c>
      <c r="AS55" s="17">
        <v>3.1435638927811899E-2</v>
      </c>
      <c r="AT55" s="17"/>
      <c r="AU55" s="17">
        <v>1.8843603736827998E-2</v>
      </c>
      <c r="AV55" s="17">
        <v>3.5092505015408899E-2</v>
      </c>
    </row>
    <row r="56" spans="2:48" x14ac:dyDescent="0.25">
      <c r="B56" t="s">
        <v>80</v>
      </c>
      <c r="C56" s="17">
        <v>5.0448975008092298E-2</v>
      </c>
      <c r="D56" s="17">
        <v>3.5722712347639199E-2</v>
      </c>
      <c r="E56" s="17">
        <v>6.4266001759092597E-2</v>
      </c>
      <c r="F56" s="17"/>
      <c r="G56" s="17">
        <v>3.00294978814118E-2</v>
      </c>
      <c r="H56" s="17">
        <v>1.37147142646086E-2</v>
      </c>
      <c r="I56" s="17">
        <v>8.8967578795939695E-2</v>
      </c>
      <c r="J56" s="17">
        <v>7.1352604059060007E-2</v>
      </c>
      <c r="K56" s="17">
        <v>6.7027491798181293E-2</v>
      </c>
      <c r="L56" s="17">
        <v>3.4883577268561401E-2</v>
      </c>
      <c r="M56" s="17"/>
      <c r="N56" s="17">
        <v>4.9989388563949098E-2</v>
      </c>
      <c r="O56" s="17">
        <v>4.3743115733080699E-2</v>
      </c>
      <c r="P56" s="17">
        <v>5.0601771779987197E-2</v>
      </c>
      <c r="Q56" s="17">
        <v>5.6343515083100003E-2</v>
      </c>
      <c r="R56" s="17"/>
      <c r="S56" s="17">
        <v>4.51305739383034E-2</v>
      </c>
      <c r="T56" s="17">
        <v>5.4807844532660098E-2</v>
      </c>
      <c r="U56" s="17">
        <v>5.2883586432798002E-2</v>
      </c>
      <c r="V56" s="17">
        <v>6.3180883684649705E-2</v>
      </c>
      <c r="W56" s="17">
        <v>6.5792476566592498E-2</v>
      </c>
      <c r="X56" s="17"/>
      <c r="Y56" s="17">
        <v>8.9675094671809494E-2</v>
      </c>
      <c r="Z56" s="17">
        <v>3.3455973215769902E-2</v>
      </c>
      <c r="AA56" s="17">
        <v>3.5468996060567699E-2</v>
      </c>
      <c r="AB56" s="17">
        <v>2.4636251918886298E-2</v>
      </c>
      <c r="AC56" s="17"/>
      <c r="AD56" s="17">
        <v>0.113234021069479</v>
      </c>
      <c r="AE56" s="17">
        <v>5.6115820688514603E-2</v>
      </c>
      <c r="AF56" s="17">
        <v>4.7336024812390798E-2</v>
      </c>
      <c r="AG56" s="17">
        <v>3.8104672208345201E-2</v>
      </c>
      <c r="AH56" s="17">
        <v>3.3088467468839498E-2</v>
      </c>
      <c r="AI56" s="17">
        <v>4.1397265824964198E-3</v>
      </c>
      <c r="AJ56" s="17">
        <v>1.9604591500383399E-2</v>
      </c>
      <c r="AK56" s="17"/>
      <c r="AL56" s="17">
        <v>4.6095048443991003E-2</v>
      </c>
      <c r="AM56" s="17">
        <v>2.6209212364594999E-2</v>
      </c>
      <c r="AN56" s="17"/>
      <c r="AO56" s="17">
        <v>4.9283632309948498E-2</v>
      </c>
      <c r="AP56" s="17">
        <v>2.8102754047300098E-2</v>
      </c>
      <c r="AQ56" s="17"/>
      <c r="AR56" s="17">
        <v>2.8563582744340201E-2</v>
      </c>
      <c r="AS56" s="17">
        <v>2.8774581934413099E-2</v>
      </c>
      <c r="AT56" s="17"/>
      <c r="AU56" s="17">
        <v>3.1973751508537498E-2</v>
      </c>
      <c r="AV56" s="17">
        <v>2.7035609295584601E-2</v>
      </c>
    </row>
    <row r="57" spans="2:48" x14ac:dyDescent="0.25"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</row>
    <row r="58" spans="2:48" x14ac:dyDescent="0.25"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</row>
    <row r="59" spans="2:48" x14ac:dyDescent="0.25"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</row>
    <row r="60" spans="2:48" x14ac:dyDescent="0.25">
      <c r="B60" s="6" t="s">
        <v>87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</row>
    <row r="61" spans="2:48" x14ac:dyDescent="0.25">
      <c r="B61" s="24" t="s">
        <v>68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</row>
    <row r="62" spans="2:48" x14ac:dyDescent="0.25">
      <c r="B62" t="s">
        <v>76</v>
      </c>
      <c r="C62" s="17">
        <v>0.54043162808359901</v>
      </c>
      <c r="D62" s="17">
        <v>0.54116803875766895</v>
      </c>
      <c r="E62" s="17">
        <v>0.53890426700005201</v>
      </c>
      <c r="F62" s="17"/>
      <c r="G62" s="17">
        <v>0.51263174602010297</v>
      </c>
      <c r="H62" s="17">
        <v>0.57723133489228495</v>
      </c>
      <c r="I62" s="17">
        <v>0.54793705540795701</v>
      </c>
      <c r="J62" s="17">
        <v>0.54001279332977004</v>
      </c>
      <c r="K62" s="17">
        <v>0.56195579336501</v>
      </c>
      <c r="L62" s="17">
        <v>0.50297049797246696</v>
      </c>
      <c r="M62" s="17"/>
      <c r="N62" s="17">
        <v>0.56083015816430704</v>
      </c>
      <c r="O62" s="17">
        <v>0.55059471113810499</v>
      </c>
      <c r="P62" s="17">
        <v>0.54073452038984804</v>
      </c>
      <c r="Q62" s="17">
        <v>0.51664022144380595</v>
      </c>
      <c r="R62" s="17"/>
      <c r="S62" s="17">
        <v>0.52580754378462202</v>
      </c>
      <c r="T62" s="17">
        <v>0.58735086211640297</v>
      </c>
      <c r="U62" s="17">
        <v>0.56899369537398403</v>
      </c>
      <c r="V62" s="17">
        <v>0.52326954314811203</v>
      </c>
      <c r="W62" s="17">
        <v>0.426883495673054</v>
      </c>
      <c r="X62" s="17"/>
      <c r="Y62" s="17">
        <v>0.52512071776866698</v>
      </c>
      <c r="Z62" s="17">
        <v>0.52577709012684104</v>
      </c>
      <c r="AA62" s="17">
        <v>0.56000094379534604</v>
      </c>
      <c r="AB62" s="17">
        <v>0.65980605299789996</v>
      </c>
      <c r="AC62" s="17"/>
      <c r="AD62" s="17">
        <v>0.474092653612458</v>
      </c>
      <c r="AE62" s="17">
        <v>0.58877389871400498</v>
      </c>
      <c r="AF62" s="17">
        <v>0.51471028707341304</v>
      </c>
      <c r="AG62" s="17">
        <v>0.53015827368249402</v>
      </c>
      <c r="AH62" s="17">
        <v>0.509825620022342</v>
      </c>
      <c r="AI62" s="17">
        <v>0.61029671041032596</v>
      </c>
      <c r="AJ62" s="17">
        <v>0.56530335653799602</v>
      </c>
      <c r="AK62" s="17"/>
      <c r="AL62" s="17">
        <v>0.57628982360740899</v>
      </c>
      <c r="AM62" s="17">
        <v>0.52548095733486999</v>
      </c>
      <c r="AN62" s="17"/>
      <c r="AO62" s="17">
        <v>0.59336205101081596</v>
      </c>
      <c r="AP62" s="17">
        <v>0.56698934296426096</v>
      </c>
      <c r="AQ62" s="17"/>
      <c r="AR62" s="17">
        <v>0.59760763485040802</v>
      </c>
      <c r="AS62" s="17">
        <v>0.53471691431980195</v>
      </c>
      <c r="AT62" s="17"/>
      <c r="AU62" s="17">
        <v>0.58703631449207305</v>
      </c>
      <c r="AV62" s="17">
        <v>0.54600359514609798</v>
      </c>
    </row>
    <row r="63" spans="2:48" x14ac:dyDescent="0.25">
      <c r="B63" t="s">
        <v>77</v>
      </c>
      <c r="C63" s="17">
        <v>0.333418824914888</v>
      </c>
      <c r="D63" s="17">
        <v>0.34513418364321102</v>
      </c>
      <c r="E63" s="17">
        <v>0.32357969496647598</v>
      </c>
      <c r="F63" s="17"/>
      <c r="G63" s="17">
        <v>0.33205549035530102</v>
      </c>
      <c r="H63" s="17">
        <v>0.31905550154599099</v>
      </c>
      <c r="I63" s="17">
        <v>0.31073169584976501</v>
      </c>
      <c r="J63" s="17">
        <v>0.32922704685998599</v>
      </c>
      <c r="K63" s="17">
        <v>0.30885949484851899</v>
      </c>
      <c r="L63" s="17">
        <v>0.38639812801069601</v>
      </c>
      <c r="M63" s="17"/>
      <c r="N63" s="17">
        <v>0.29616474197647202</v>
      </c>
      <c r="O63" s="17">
        <v>0.33813502223877701</v>
      </c>
      <c r="P63" s="17">
        <v>0.32789976674367499</v>
      </c>
      <c r="Q63" s="17">
        <v>0.36459571880948399</v>
      </c>
      <c r="R63" s="17"/>
      <c r="S63" s="17">
        <v>0.352324759689921</v>
      </c>
      <c r="T63" s="17">
        <v>0.285610447893686</v>
      </c>
      <c r="U63" s="17">
        <v>0.30588228840977499</v>
      </c>
      <c r="V63" s="17">
        <v>0.33578426775695103</v>
      </c>
      <c r="W63" s="17">
        <v>0.40544843226091398</v>
      </c>
      <c r="X63" s="17"/>
      <c r="Y63" s="17">
        <v>0.30929772676349498</v>
      </c>
      <c r="Z63" s="17">
        <v>0.355945123518496</v>
      </c>
      <c r="AA63" s="17">
        <v>0.338416994415081</v>
      </c>
      <c r="AB63" s="17">
        <v>0.27951176577446402</v>
      </c>
      <c r="AC63" s="17"/>
      <c r="AD63" s="17">
        <v>0.36508757161306399</v>
      </c>
      <c r="AE63" s="17">
        <v>0.27001109444775501</v>
      </c>
      <c r="AF63" s="17">
        <v>0.36289974385724899</v>
      </c>
      <c r="AG63" s="17">
        <v>0.374846980982666</v>
      </c>
      <c r="AH63" s="17">
        <v>0.36170023744448498</v>
      </c>
      <c r="AI63" s="17">
        <v>0.30856751837491397</v>
      </c>
      <c r="AJ63" s="17">
        <v>0.38744632309836502</v>
      </c>
      <c r="AK63" s="17"/>
      <c r="AL63" s="17">
        <v>0.32194474105993898</v>
      </c>
      <c r="AM63" s="17">
        <v>0.34816554982401698</v>
      </c>
      <c r="AN63" s="17"/>
      <c r="AO63" s="17">
        <v>0.30343771384830598</v>
      </c>
      <c r="AP63" s="17">
        <v>0.33303702494891602</v>
      </c>
      <c r="AQ63" s="17"/>
      <c r="AR63" s="17">
        <v>0.31746034590529898</v>
      </c>
      <c r="AS63" s="17">
        <v>0.34257288053733198</v>
      </c>
      <c r="AT63" s="17"/>
      <c r="AU63" s="17">
        <v>0.33115467427223599</v>
      </c>
      <c r="AV63" s="17">
        <v>0.33518464788253399</v>
      </c>
    </row>
    <row r="64" spans="2:48" x14ac:dyDescent="0.25">
      <c r="B64" t="s">
        <v>78</v>
      </c>
      <c r="C64" s="17">
        <v>5.8833849175060501E-2</v>
      </c>
      <c r="D64" s="17">
        <v>5.8518346877466099E-2</v>
      </c>
      <c r="E64" s="17">
        <v>5.8607810699255899E-2</v>
      </c>
      <c r="F64" s="17"/>
      <c r="G64" s="17">
        <v>7.3903571646046703E-2</v>
      </c>
      <c r="H64" s="17">
        <v>6.5641752956091801E-2</v>
      </c>
      <c r="I64" s="17">
        <v>3.9534640786946802E-2</v>
      </c>
      <c r="J64" s="17">
        <v>4.6047019039492001E-2</v>
      </c>
      <c r="K64" s="17">
        <v>6.0294485027302697E-2</v>
      </c>
      <c r="L64" s="17">
        <v>6.7767814450285097E-2</v>
      </c>
      <c r="M64" s="17"/>
      <c r="N64" s="17">
        <v>8.3664561494431799E-2</v>
      </c>
      <c r="O64" s="17">
        <v>6.64399315467646E-2</v>
      </c>
      <c r="P64" s="17">
        <v>5.35403246358198E-2</v>
      </c>
      <c r="Q64" s="17">
        <v>4.3005918573031501E-2</v>
      </c>
      <c r="R64" s="17"/>
      <c r="S64" s="17">
        <v>6.3316190694370195E-2</v>
      </c>
      <c r="T64" s="17">
        <v>5.5325660990096399E-2</v>
      </c>
      <c r="U64" s="17">
        <v>4.3018039627664997E-2</v>
      </c>
      <c r="V64" s="17">
        <v>7.1186904302508403E-2</v>
      </c>
      <c r="W64" s="17">
        <v>3.46348443069599E-2</v>
      </c>
      <c r="X64" s="17"/>
      <c r="Y64" s="17">
        <v>4.9433507474685799E-2</v>
      </c>
      <c r="Z64" s="17">
        <v>5.9392082173630303E-2</v>
      </c>
      <c r="AA64" s="17">
        <v>6.5856955861424399E-2</v>
      </c>
      <c r="AB64" s="17">
        <v>3.7391618456776299E-2</v>
      </c>
      <c r="AC64" s="17"/>
      <c r="AD64" s="17">
        <v>6.5269282706968898E-2</v>
      </c>
      <c r="AE64" s="17">
        <v>5.0962737338123301E-2</v>
      </c>
      <c r="AF64" s="17">
        <v>5.4577513821514802E-2</v>
      </c>
      <c r="AG64" s="17">
        <v>4.7416218665402299E-2</v>
      </c>
      <c r="AH64" s="17">
        <v>8.2392791225465306E-2</v>
      </c>
      <c r="AI64" s="17">
        <v>5.1426768189853797E-2</v>
      </c>
      <c r="AJ64" s="17">
        <v>2.7645728863255101E-2</v>
      </c>
      <c r="AK64" s="17"/>
      <c r="AL64" s="17">
        <v>5.2159651486056897E-2</v>
      </c>
      <c r="AM64" s="17">
        <v>7.3045634682844598E-2</v>
      </c>
      <c r="AN64" s="17"/>
      <c r="AO64" s="17">
        <v>4.7312913445727502E-2</v>
      </c>
      <c r="AP64" s="17">
        <v>6.0284334229971898E-2</v>
      </c>
      <c r="AQ64" s="17"/>
      <c r="AR64" s="17">
        <v>4.3698068283465903E-2</v>
      </c>
      <c r="AS64" s="17">
        <v>7.1654681527374905E-2</v>
      </c>
      <c r="AT64" s="17"/>
      <c r="AU64" s="17">
        <v>4.0361966601135599E-2</v>
      </c>
      <c r="AV64" s="17">
        <v>6.9488576858500697E-2</v>
      </c>
    </row>
    <row r="65" spans="2:48" x14ac:dyDescent="0.25">
      <c r="B65" t="s">
        <v>79</v>
      </c>
      <c r="C65" s="17">
        <v>1.97677077154381E-2</v>
      </c>
      <c r="D65" s="17">
        <v>2.2708087288977798E-2</v>
      </c>
      <c r="E65" s="17">
        <v>1.72507559320557E-2</v>
      </c>
      <c r="F65" s="17"/>
      <c r="G65" s="17">
        <v>3.8359467172492501E-2</v>
      </c>
      <c r="H65" s="17">
        <v>1.8007809152901101E-2</v>
      </c>
      <c r="I65" s="17">
        <v>1.6652016895218901E-2</v>
      </c>
      <c r="J65" s="17">
        <v>1.20140663292385E-2</v>
      </c>
      <c r="K65" s="17">
        <v>2.6847642454396501E-2</v>
      </c>
      <c r="L65" s="17">
        <v>1.31838449265252E-2</v>
      </c>
      <c r="M65" s="17"/>
      <c r="N65" s="17">
        <v>1.81649863082778E-2</v>
      </c>
      <c r="O65" s="17">
        <v>8.5230012638588797E-3</v>
      </c>
      <c r="P65" s="17">
        <v>2.8406763989430799E-2</v>
      </c>
      <c r="Q65" s="17">
        <v>1.6913707695518702E-2</v>
      </c>
      <c r="R65" s="17"/>
      <c r="S65" s="17">
        <v>2.13620623564976E-2</v>
      </c>
      <c r="T65" s="17">
        <v>1.2437420095840901E-2</v>
      </c>
      <c r="U65" s="17">
        <v>1.67834038600264E-2</v>
      </c>
      <c r="V65" s="17">
        <v>2.1077117092758401E-2</v>
      </c>
      <c r="W65" s="17">
        <v>5.6394931155054603E-2</v>
      </c>
      <c r="X65" s="17"/>
      <c r="Y65" s="17">
        <v>2.9398565394439899E-2</v>
      </c>
      <c r="Z65" s="17">
        <v>1.9174949241662E-2</v>
      </c>
      <c r="AA65" s="17">
        <v>1.35632372766454E-2</v>
      </c>
      <c r="AB65" s="17">
        <v>1.01466389040905E-2</v>
      </c>
      <c r="AC65" s="17"/>
      <c r="AD65" s="17">
        <v>1.7463796476453599E-2</v>
      </c>
      <c r="AE65" s="17">
        <v>2.52035009413611E-2</v>
      </c>
      <c r="AF65" s="17">
        <v>2.1303001144299401E-2</v>
      </c>
      <c r="AG65" s="17">
        <v>1.16602441226131E-2</v>
      </c>
      <c r="AH65" s="17">
        <v>1.67863559074997E-2</v>
      </c>
      <c r="AI65" s="17">
        <v>2.62110500709717E-2</v>
      </c>
      <c r="AJ65" s="17">
        <v>0</v>
      </c>
      <c r="AK65" s="17"/>
      <c r="AL65" s="17">
        <v>1.32582610978493E-2</v>
      </c>
      <c r="AM65" s="17">
        <v>2.4960854878970699E-2</v>
      </c>
      <c r="AN65" s="17"/>
      <c r="AO65" s="17">
        <v>1.6082691253581902E-2</v>
      </c>
      <c r="AP65" s="17">
        <v>2.0685127345918201E-2</v>
      </c>
      <c r="AQ65" s="17"/>
      <c r="AR65" s="17">
        <v>1.03766516573107E-2</v>
      </c>
      <c r="AS65" s="17">
        <v>2.6294069335134899E-2</v>
      </c>
      <c r="AT65" s="17"/>
      <c r="AU65" s="17">
        <v>1.24562069049967E-2</v>
      </c>
      <c r="AV65" s="17">
        <v>2.6135375917855801E-2</v>
      </c>
    </row>
    <row r="66" spans="2:48" x14ac:dyDescent="0.25">
      <c r="B66" t="s">
        <v>80</v>
      </c>
      <c r="C66" s="17">
        <v>4.7547990111014397E-2</v>
      </c>
      <c r="D66" s="17">
        <v>3.2471343432676499E-2</v>
      </c>
      <c r="E66" s="17">
        <v>6.1657471402160401E-2</v>
      </c>
      <c r="F66" s="17"/>
      <c r="G66" s="17">
        <v>4.3049724806057302E-2</v>
      </c>
      <c r="H66" s="17">
        <v>2.0063601452730902E-2</v>
      </c>
      <c r="I66" s="17">
        <v>8.5144591060111699E-2</v>
      </c>
      <c r="J66" s="17">
        <v>7.26990744415138E-2</v>
      </c>
      <c r="K66" s="17">
        <v>4.2042584304771001E-2</v>
      </c>
      <c r="L66" s="17">
        <v>2.9679714640027301E-2</v>
      </c>
      <c r="M66" s="17"/>
      <c r="N66" s="17">
        <v>4.1175552056511099E-2</v>
      </c>
      <c r="O66" s="17">
        <v>3.6307333812494097E-2</v>
      </c>
      <c r="P66" s="17">
        <v>4.9418624241225902E-2</v>
      </c>
      <c r="Q66" s="17">
        <v>5.88444334781595E-2</v>
      </c>
      <c r="R66" s="17"/>
      <c r="S66" s="17">
        <v>3.7189443474589301E-2</v>
      </c>
      <c r="T66" s="17">
        <v>5.9275608903973799E-2</v>
      </c>
      <c r="U66" s="17">
        <v>6.5322572728549105E-2</v>
      </c>
      <c r="V66" s="17">
        <v>4.8682167699670001E-2</v>
      </c>
      <c r="W66" s="17">
        <v>7.6638296604017594E-2</v>
      </c>
      <c r="X66" s="17"/>
      <c r="Y66" s="17">
        <v>8.6749482598712596E-2</v>
      </c>
      <c r="Z66" s="17">
        <v>3.9710754939370603E-2</v>
      </c>
      <c r="AA66" s="17">
        <v>2.2161868651502901E-2</v>
      </c>
      <c r="AB66" s="17">
        <v>1.3143923866769E-2</v>
      </c>
      <c r="AC66" s="17"/>
      <c r="AD66" s="17">
        <v>7.8086695591055397E-2</v>
      </c>
      <c r="AE66" s="17">
        <v>6.5048768558755798E-2</v>
      </c>
      <c r="AF66" s="17">
        <v>4.6509454103523501E-2</v>
      </c>
      <c r="AG66" s="17">
        <v>3.5918282546824103E-2</v>
      </c>
      <c r="AH66" s="17">
        <v>2.9294995400207899E-2</v>
      </c>
      <c r="AI66" s="17">
        <v>3.4979529539341798E-3</v>
      </c>
      <c r="AJ66" s="17">
        <v>1.9604591500383399E-2</v>
      </c>
      <c r="AK66" s="17"/>
      <c r="AL66" s="17">
        <v>3.63475227487449E-2</v>
      </c>
      <c r="AM66" s="17">
        <v>2.8347003279297501E-2</v>
      </c>
      <c r="AN66" s="17"/>
      <c r="AO66" s="17">
        <v>3.98046304415689E-2</v>
      </c>
      <c r="AP66" s="17">
        <v>1.9004170510932301E-2</v>
      </c>
      <c r="AQ66" s="17"/>
      <c r="AR66" s="17">
        <v>3.08572993035163E-2</v>
      </c>
      <c r="AS66" s="17">
        <v>2.47614542803558E-2</v>
      </c>
      <c r="AT66" s="17"/>
      <c r="AU66" s="17">
        <v>2.89908377295593E-2</v>
      </c>
      <c r="AV66" s="17">
        <v>2.3187804195011E-2</v>
      </c>
    </row>
    <row r="67" spans="2:48" x14ac:dyDescent="0.25"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</row>
    <row r="68" spans="2:48" x14ac:dyDescent="0.25"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</row>
    <row r="69" spans="2:48" x14ac:dyDescent="0.25"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</row>
    <row r="70" spans="2:48" x14ac:dyDescent="0.25">
      <c r="B70" s="6" t="s">
        <v>95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</row>
    <row r="71" spans="2:48" x14ac:dyDescent="0.25">
      <c r="B71" s="24" t="s">
        <v>68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</row>
    <row r="72" spans="2:48" x14ac:dyDescent="0.25">
      <c r="B72" t="s">
        <v>88</v>
      </c>
      <c r="C72" s="17">
        <v>0.70675570057191495</v>
      </c>
      <c r="D72" s="17">
        <v>0.68447107435385901</v>
      </c>
      <c r="E72" s="17">
        <v>0.73090124703699599</v>
      </c>
      <c r="F72" s="17"/>
      <c r="G72" s="17">
        <v>0.61720490327069999</v>
      </c>
      <c r="H72" s="17">
        <v>0.73158731945910704</v>
      </c>
      <c r="I72" s="17">
        <v>0.71757829483327196</v>
      </c>
      <c r="J72" s="17">
        <v>0.67956987290834703</v>
      </c>
      <c r="K72" s="17">
        <v>0.74101565123070701</v>
      </c>
      <c r="L72" s="17">
        <v>0.72299743772987601</v>
      </c>
      <c r="M72" s="17"/>
      <c r="N72" s="17">
        <v>0.68266646265257802</v>
      </c>
      <c r="O72" s="17">
        <v>0.72482136241456196</v>
      </c>
      <c r="P72" s="17">
        <v>0.69094437094719796</v>
      </c>
      <c r="Q72" s="17">
        <v>0.73337099255316196</v>
      </c>
      <c r="R72" s="17"/>
      <c r="S72" s="17">
        <v>0.70420465077011196</v>
      </c>
      <c r="T72" s="17">
        <v>0.75546651087518601</v>
      </c>
      <c r="U72" s="17">
        <v>0.66269370218465795</v>
      </c>
      <c r="V72" s="17">
        <v>0.69503654676003002</v>
      </c>
      <c r="W72" s="17">
        <v>0.74906738591849598</v>
      </c>
      <c r="X72" s="17"/>
      <c r="Y72" s="17">
        <v>0.66433196931388605</v>
      </c>
      <c r="Z72" s="17">
        <v>0.73032607694298002</v>
      </c>
      <c r="AA72" s="17">
        <v>0.71825872707307703</v>
      </c>
      <c r="AB72" s="17">
        <v>0.73696037566596995</v>
      </c>
      <c r="AC72" s="17"/>
      <c r="AD72" s="17">
        <v>0.59783295379410994</v>
      </c>
      <c r="AE72" s="17">
        <v>0.68437223121558399</v>
      </c>
      <c r="AF72" s="17">
        <v>0.71910370999713003</v>
      </c>
      <c r="AG72" s="17">
        <v>0.74385758066329599</v>
      </c>
      <c r="AH72" s="17">
        <v>0.73776322424868701</v>
      </c>
      <c r="AI72" s="17">
        <v>0.77198374102985601</v>
      </c>
      <c r="AJ72" s="17">
        <v>0.75063982578635002</v>
      </c>
      <c r="AK72" s="17"/>
      <c r="AL72" s="17">
        <v>0.73729022716236403</v>
      </c>
      <c r="AM72" s="17">
        <v>0.68361259502371896</v>
      </c>
      <c r="AN72" s="17"/>
      <c r="AO72" s="17">
        <v>0.71429574245386895</v>
      </c>
      <c r="AP72" s="17">
        <v>0.68073743607649795</v>
      </c>
      <c r="AQ72" s="17"/>
      <c r="AR72" s="17">
        <v>0.72893399439713302</v>
      </c>
      <c r="AS72" s="17">
        <v>0.69397306263935699</v>
      </c>
      <c r="AT72" s="17"/>
      <c r="AU72" s="17">
        <v>0.73199012572979405</v>
      </c>
      <c r="AV72" s="17">
        <v>0.70297079625431602</v>
      </c>
    </row>
    <row r="73" spans="2:48" x14ac:dyDescent="0.25">
      <c r="B73" t="s">
        <v>89</v>
      </c>
      <c r="C73" s="17">
        <v>0.54947811296647497</v>
      </c>
      <c r="D73" s="17">
        <v>0.50885401834504096</v>
      </c>
      <c r="E73" s="17">
        <v>0.58526588742744001</v>
      </c>
      <c r="F73" s="17"/>
      <c r="G73" s="17">
        <v>0.52672810299492301</v>
      </c>
      <c r="H73" s="17">
        <v>0.65346390310841296</v>
      </c>
      <c r="I73" s="17">
        <v>0.61811594320980701</v>
      </c>
      <c r="J73" s="17">
        <v>0.56345349476213502</v>
      </c>
      <c r="K73" s="17">
        <v>0.57183517629662595</v>
      </c>
      <c r="L73" s="17">
        <v>0.39310489825350298</v>
      </c>
      <c r="M73" s="17"/>
      <c r="N73" s="17">
        <v>0.54799191157292204</v>
      </c>
      <c r="O73" s="17">
        <v>0.56134307281121398</v>
      </c>
      <c r="P73" s="17">
        <v>0.52583704856687896</v>
      </c>
      <c r="Q73" s="17">
        <v>0.57784607701857404</v>
      </c>
      <c r="R73" s="17"/>
      <c r="S73" s="17">
        <v>0.51385743198477196</v>
      </c>
      <c r="T73" s="17">
        <v>0.61353170114822897</v>
      </c>
      <c r="U73" s="17">
        <v>0.61273858643189605</v>
      </c>
      <c r="V73" s="17">
        <v>0.56256736322789802</v>
      </c>
      <c r="W73" s="17">
        <v>0.59416234494127995</v>
      </c>
      <c r="X73" s="17"/>
      <c r="Y73" s="17">
        <v>0.52335535584592496</v>
      </c>
      <c r="Z73" s="17">
        <v>0.56372712644726497</v>
      </c>
      <c r="AA73" s="17">
        <v>0.548949867137704</v>
      </c>
      <c r="AB73" s="17">
        <v>0.60267525136436395</v>
      </c>
      <c r="AC73" s="17"/>
      <c r="AD73" s="17">
        <v>0.48537522029014302</v>
      </c>
      <c r="AE73" s="17">
        <v>0.58278770973062999</v>
      </c>
      <c r="AF73" s="17">
        <v>0.53078484591127195</v>
      </c>
      <c r="AG73" s="17">
        <v>0.58031102314736704</v>
      </c>
      <c r="AH73" s="17">
        <v>0.55198756917951697</v>
      </c>
      <c r="AI73" s="17">
        <v>0.52133077931584104</v>
      </c>
      <c r="AJ73" s="17">
        <v>0.57373777513676305</v>
      </c>
      <c r="AK73" s="17"/>
      <c r="AL73" s="17">
        <v>0.59744584308233595</v>
      </c>
      <c r="AM73" s="17">
        <v>0.46693383915919201</v>
      </c>
      <c r="AN73" s="17"/>
      <c r="AO73" s="17">
        <v>0.61905457503984196</v>
      </c>
      <c r="AP73" s="17">
        <v>0.47409746402706598</v>
      </c>
      <c r="AQ73" s="17"/>
      <c r="AR73" s="17">
        <v>0.61650086521184999</v>
      </c>
      <c r="AS73" s="17">
        <v>0.47765122337228</v>
      </c>
      <c r="AT73" s="17"/>
      <c r="AU73" s="17">
        <v>0.59928245649796197</v>
      </c>
      <c r="AV73" s="17">
        <v>0.50795697369311099</v>
      </c>
    </row>
    <row r="74" spans="2:48" x14ac:dyDescent="0.25">
      <c r="B74" t="s">
        <v>90</v>
      </c>
      <c r="C74" s="17">
        <v>0.50345559538585805</v>
      </c>
      <c r="D74" s="17">
        <v>0.496131601735813</v>
      </c>
      <c r="E74" s="17">
        <v>0.51274961900231097</v>
      </c>
      <c r="F74" s="17"/>
      <c r="G74" s="17">
        <v>0.448565448127</v>
      </c>
      <c r="H74" s="17">
        <v>0.53397452076025098</v>
      </c>
      <c r="I74" s="17">
        <v>0.49030047757258199</v>
      </c>
      <c r="J74" s="17">
        <v>0.46302167581020098</v>
      </c>
      <c r="K74" s="17">
        <v>0.46879475003778398</v>
      </c>
      <c r="L74" s="17">
        <v>0.57729514435762397</v>
      </c>
      <c r="M74" s="17"/>
      <c r="N74" s="17">
        <v>0.505276064201306</v>
      </c>
      <c r="O74" s="17">
        <v>0.454097448062039</v>
      </c>
      <c r="P74" s="17">
        <v>0.50440336446633904</v>
      </c>
      <c r="Q74" s="17">
        <v>0.54342385817267003</v>
      </c>
      <c r="R74" s="17"/>
      <c r="S74" s="17">
        <v>0.51962248376678499</v>
      </c>
      <c r="T74" s="17">
        <v>0.51361978354325799</v>
      </c>
      <c r="U74" s="17">
        <v>0.43594112655154899</v>
      </c>
      <c r="V74" s="17">
        <v>0.45991725162012898</v>
      </c>
      <c r="W74" s="17">
        <v>0.54764806474154004</v>
      </c>
      <c r="X74" s="17"/>
      <c r="Y74" s="17">
        <v>0.47745912107111899</v>
      </c>
      <c r="Z74" s="17">
        <v>0.511959598898725</v>
      </c>
      <c r="AA74" s="17">
        <v>0.53701578181448595</v>
      </c>
      <c r="AB74" s="17">
        <v>0.44394401406018102</v>
      </c>
      <c r="AC74" s="17"/>
      <c r="AD74" s="17">
        <v>0.41414503660279001</v>
      </c>
      <c r="AE74" s="17">
        <v>0.45377267621143402</v>
      </c>
      <c r="AF74" s="17">
        <v>0.540890000023585</v>
      </c>
      <c r="AG74" s="17">
        <v>0.52813596657776396</v>
      </c>
      <c r="AH74" s="17">
        <v>0.54629493348533897</v>
      </c>
      <c r="AI74" s="17">
        <v>0.54650933946080005</v>
      </c>
      <c r="AJ74" s="17">
        <v>0.57954872047188599</v>
      </c>
      <c r="AK74" s="17"/>
      <c r="AL74" s="17">
        <v>0.51116742791598802</v>
      </c>
      <c r="AM74" s="17">
        <v>0.51738952011599904</v>
      </c>
      <c r="AN74" s="17"/>
      <c r="AO74" s="17">
        <v>0.48494098267580499</v>
      </c>
      <c r="AP74" s="17">
        <v>0.53948424009203599</v>
      </c>
      <c r="AQ74" s="17"/>
      <c r="AR74" s="17">
        <v>0.50020088066379897</v>
      </c>
      <c r="AS74" s="17">
        <v>0.50872146942848795</v>
      </c>
      <c r="AT74" s="17"/>
      <c r="AU74" s="17">
        <v>0.51765175810072395</v>
      </c>
      <c r="AV74" s="17">
        <v>0.50422391746915096</v>
      </c>
    </row>
    <row r="75" spans="2:48" x14ac:dyDescent="0.25">
      <c r="B75" t="s">
        <v>91</v>
      </c>
      <c r="C75" s="17">
        <v>0.25453116988197899</v>
      </c>
      <c r="D75" s="17">
        <v>0.27443606263216902</v>
      </c>
      <c r="E75" s="17">
        <v>0.23914656328443801</v>
      </c>
      <c r="F75" s="17"/>
      <c r="G75" s="17">
        <v>0.248539844886977</v>
      </c>
      <c r="H75" s="17">
        <v>0.261674415959125</v>
      </c>
      <c r="I75" s="17">
        <v>0.25479003749328</v>
      </c>
      <c r="J75" s="17">
        <v>0.22518328920035499</v>
      </c>
      <c r="K75" s="17">
        <v>0.23093332539780601</v>
      </c>
      <c r="L75" s="17">
        <v>0.29237882852451302</v>
      </c>
      <c r="M75" s="17"/>
      <c r="N75" s="17">
        <v>0.25760199685025997</v>
      </c>
      <c r="O75" s="17">
        <v>0.24032226740298601</v>
      </c>
      <c r="P75" s="17">
        <v>0.27042147355461998</v>
      </c>
      <c r="Q75" s="17">
        <v>0.23939236231904901</v>
      </c>
      <c r="R75" s="17"/>
      <c r="S75" s="17">
        <v>0.25621182531280201</v>
      </c>
      <c r="T75" s="17">
        <v>0.220563763537377</v>
      </c>
      <c r="U75" s="17">
        <v>0.327258103075244</v>
      </c>
      <c r="V75" s="17">
        <v>0.22849729586159701</v>
      </c>
      <c r="W75" s="17">
        <v>0.12531154137457901</v>
      </c>
      <c r="X75" s="17"/>
      <c r="Y75" s="17">
        <v>0.204363946096387</v>
      </c>
      <c r="Z75" s="17">
        <v>0.24998195231238601</v>
      </c>
      <c r="AA75" s="17">
        <v>0.29836909487021801</v>
      </c>
      <c r="AB75" s="17">
        <v>0.32725092233700398</v>
      </c>
      <c r="AC75" s="17"/>
      <c r="AD75" s="17">
        <v>0.22376642857503501</v>
      </c>
      <c r="AE75" s="17">
        <v>0.248607837676072</v>
      </c>
      <c r="AF75" s="17">
        <v>0.241170274584046</v>
      </c>
      <c r="AG75" s="17">
        <v>0.25339818395649699</v>
      </c>
      <c r="AH75" s="17">
        <v>0.245273206252862</v>
      </c>
      <c r="AI75" s="17">
        <v>0.352522480457793</v>
      </c>
      <c r="AJ75" s="17">
        <v>0.31067867981730002</v>
      </c>
      <c r="AK75" s="17"/>
      <c r="AL75" s="17">
        <v>0.257900413169319</v>
      </c>
      <c r="AM75" s="17">
        <v>0.30559788657588499</v>
      </c>
      <c r="AN75" s="17"/>
      <c r="AO75" s="17">
        <v>0.26290466882479402</v>
      </c>
      <c r="AP75" s="17">
        <v>0.29257062404770601</v>
      </c>
      <c r="AQ75" s="17"/>
      <c r="AR75" s="17">
        <v>0.26196918226773003</v>
      </c>
      <c r="AS75" s="17">
        <v>0.30488165550295399</v>
      </c>
      <c r="AT75" s="17"/>
      <c r="AU75" s="17">
        <v>0.26723118037888699</v>
      </c>
      <c r="AV75" s="17">
        <v>0.27999185591919501</v>
      </c>
    </row>
    <row r="76" spans="2:48" x14ac:dyDescent="0.25">
      <c r="B76" t="s">
        <v>92</v>
      </c>
      <c r="C76" s="17">
        <v>0.21183653212925899</v>
      </c>
      <c r="D76" s="17">
        <v>0.22368063568881899</v>
      </c>
      <c r="E76" s="17">
        <v>0.19859268131545901</v>
      </c>
      <c r="F76" s="17"/>
      <c r="G76" s="17">
        <v>0.33621209053513601</v>
      </c>
      <c r="H76" s="17">
        <v>0.22864093204620101</v>
      </c>
      <c r="I76" s="17">
        <v>0.22134770935783901</v>
      </c>
      <c r="J76" s="17">
        <v>0.20903491350765899</v>
      </c>
      <c r="K76" s="17">
        <v>0.17059686195814799</v>
      </c>
      <c r="L76" s="17">
        <v>0.15233536189949901</v>
      </c>
      <c r="M76" s="17"/>
      <c r="N76" s="17">
        <v>0.212977819870382</v>
      </c>
      <c r="O76" s="17">
        <v>0.22707010202147199</v>
      </c>
      <c r="P76" s="17">
        <v>0.23025795418227499</v>
      </c>
      <c r="Q76" s="17">
        <v>0.16853238862455</v>
      </c>
      <c r="R76" s="17"/>
      <c r="S76" s="17">
        <v>0.19861508048748899</v>
      </c>
      <c r="T76" s="17">
        <v>0.202185595622525</v>
      </c>
      <c r="U76" s="17">
        <v>0.309934946117146</v>
      </c>
      <c r="V76" s="17">
        <v>0.19890441152863</v>
      </c>
      <c r="W76" s="17">
        <v>9.1346668812581702E-2</v>
      </c>
      <c r="X76" s="17"/>
      <c r="Y76" s="17">
        <v>0.22131248013458399</v>
      </c>
      <c r="Z76" s="17">
        <v>0.20713597184965199</v>
      </c>
      <c r="AA76" s="17">
        <v>0.20423252218930399</v>
      </c>
      <c r="AB76" s="17">
        <v>0.192147032349826</v>
      </c>
      <c r="AC76" s="17"/>
      <c r="AD76" s="17">
        <v>0.25706026576945201</v>
      </c>
      <c r="AE76" s="17">
        <v>0.25757018057716802</v>
      </c>
      <c r="AF76" s="17">
        <v>0.191126038486784</v>
      </c>
      <c r="AG76" s="17">
        <v>0.21250316715682099</v>
      </c>
      <c r="AH76" s="17">
        <v>0.161977880832403</v>
      </c>
      <c r="AI76" s="17">
        <v>0.19873048313468</v>
      </c>
      <c r="AJ76" s="17">
        <v>0.16387340467834099</v>
      </c>
      <c r="AK76" s="17"/>
      <c r="AL76" s="17">
        <v>0.207364611416819</v>
      </c>
      <c r="AM76" s="17">
        <v>0.22877270777823999</v>
      </c>
      <c r="AN76" s="17"/>
      <c r="AO76" s="17">
        <v>0.22086874892241401</v>
      </c>
      <c r="AP76" s="17">
        <v>0.25166891021986798</v>
      </c>
      <c r="AQ76" s="17"/>
      <c r="AR76" s="17">
        <v>0.219084202403665</v>
      </c>
      <c r="AS76" s="17">
        <v>0.245082029218671</v>
      </c>
      <c r="AT76" s="17"/>
      <c r="AU76" s="17">
        <v>0.20098870266595201</v>
      </c>
      <c r="AV76" s="17">
        <v>0.245329999887097</v>
      </c>
    </row>
    <row r="77" spans="2:48" x14ac:dyDescent="0.25">
      <c r="B77" t="s">
        <v>93</v>
      </c>
      <c r="C77" s="17">
        <v>0.17834085096386301</v>
      </c>
      <c r="D77" s="17">
        <v>0.184604542986405</v>
      </c>
      <c r="E77" s="17">
        <v>0.16990152875455</v>
      </c>
      <c r="F77" s="17"/>
      <c r="G77" s="17">
        <v>0.307189223017654</v>
      </c>
      <c r="H77" s="17">
        <v>0.22014720983015101</v>
      </c>
      <c r="I77" s="17">
        <v>0.16642278483724601</v>
      </c>
      <c r="J77" s="17">
        <v>0.16914388149689699</v>
      </c>
      <c r="K77" s="17">
        <v>0.132092163877189</v>
      </c>
      <c r="L77" s="17">
        <v>0.12037231040218099</v>
      </c>
      <c r="M77" s="17"/>
      <c r="N77" s="17">
        <v>0.211061741973534</v>
      </c>
      <c r="O77" s="17">
        <v>0.190467634581553</v>
      </c>
      <c r="P77" s="17">
        <v>0.155778758447145</v>
      </c>
      <c r="Q77" s="17">
        <v>0.18044511328993701</v>
      </c>
      <c r="R77" s="17"/>
      <c r="S77" s="17">
        <v>0.169356679648069</v>
      </c>
      <c r="T77" s="17">
        <v>0.18239225218267399</v>
      </c>
      <c r="U77" s="17">
        <v>0.215205257467626</v>
      </c>
      <c r="V77" s="17">
        <v>0.16481780945036401</v>
      </c>
      <c r="W77" s="17">
        <v>0.22385721930056299</v>
      </c>
      <c r="X77" s="17"/>
      <c r="Y77" s="17">
        <v>0.16353361885823001</v>
      </c>
      <c r="Z77" s="17">
        <v>0.16389697776105999</v>
      </c>
      <c r="AA77" s="17">
        <v>0.20647827430857699</v>
      </c>
      <c r="AB77" s="17">
        <v>0.18065887018326501</v>
      </c>
      <c r="AC77" s="17"/>
      <c r="AD77" s="17">
        <v>0.26750594663169203</v>
      </c>
      <c r="AE77" s="17">
        <v>0.178534070931683</v>
      </c>
      <c r="AF77" s="17">
        <v>0.141916297137273</v>
      </c>
      <c r="AG77" s="17">
        <v>0.16582448480446799</v>
      </c>
      <c r="AH77" s="17">
        <v>0.158394588441682</v>
      </c>
      <c r="AI77" s="17">
        <v>0.212775052778783</v>
      </c>
      <c r="AJ77" s="17">
        <v>0.15469451929757599</v>
      </c>
      <c r="AK77" s="17"/>
      <c r="AL77" s="17">
        <v>0.18197115466654301</v>
      </c>
      <c r="AM77" s="17">
        <v>0.17223387526605799</v>
      </c>
      <c r="AN77" s="17"/>
      <c r="AO77" s="17">
        <v>0.19576691560675799</v>
      </c>
      <c r="AP77" s="17">
        <v>0.17417427828368601</v>
      </c>
      <c r="AQ77" s="17"/>
      <c r="AR77" s="17">
        <v>0.192479066792626</v>
      </c>
      <c r="AS77" s="17">
        <v>0.170464564513331</v>
      </c>
      <c r="AT77" s="17"/>
      <c r="AU77" s="17">
        <v>0.18890439510568399</v>
      </c>
      <c r="AV77" s="17">
        <v>0.16613586632853999</v>
      </c>
    </row>
    <row r="78" spans="2:48" x14ac:dyDescent="0.25">
      <c r="B78" t="s">
        <v>80</v>
      </c>
      <c r="C78" s="17">
        <v>5.1379653974818799E-2</v>
      </c>
      <c r="D78" s="17">
        <v>4.2208922079554803E-2</v>
      </c>
      <c r="E78" s="17">
        <v>5.9942206177502698E-2</v>
      </c>
      <c r="F78" s="17"/>
      <c r="G78" s="17">
        <v>5.6133122363749503E-2</v>
      </c>
      <c r="H78" s="17">
        <v>2.5389154439411098E-2</v>
      </c>
      <c r="I78" s="17">
        <v>4.9311092635704303E-2</v>
      </c>
      <c r="J78" s="17">
        <v>7.1846623589504596E-2</v>
      </c>
      <c r="K78" s="17">
        <v>6.70933216900539E-2</v>
      </c>
      <c r="L78" s="17">
        <v>4.4539575128152098E-2</v>
      </c>
      <c r="M78" s="17"/>
      <c r="N78" s="17">
        <v>5.1515070100863099E-2</v>
      </c>
      <c r="O78" s="17">
        <v>5.3576061145328799E-2</v>
      </c>
      <c r="P78" s="17">
        <v>5.5212002981248801E-2</v>
      </c>
      <c r="Q78" s="17">
        <v>4.3286198131186997E-2</v>
      </c>
      <c r="R78" s="17"/>
      <c r="S78" s="17">
        <v>5.8055639155609698E-2</v>
      </c>
      <c r="T78" s="17">
        <v>2.7338585044624698E-2</v>
      </c>
      <c r="U78" s="17">
        <v>4.3075250536438098E-2</v>
      </c>
      <c r="V78" s="17">
        <v>4.3470353714067898E-2</v>
      </c>
      <c r="W78" s="17">
        <v>7.0259618499205007E-2</v>
      </c>
      <c r="X78" s="17"/>
      <c r="Y78" s="17">
        <v>9.3877901244194095E-2</v>
      </c>
      <c r="Z78" s="17">
        <v>4.3920584579817498E-2</v>
      </c>
      <c r="AA78" s="17">
        <v>2.4791376772126499E-2</v>
      </c>
      <c r="AB78" s="17">
        <v>1.14923280521173E-2</v>
      </c>
      <c r="AC78" s="17"/>
      <c r="AD78" s="17">
        <v>0.12697803382488701</v>
      </c>
      <c r="AE78" s="17">
        <v>6.4370310449262502E-2</v>
      </c>
      <c r="AF78" s="17">
        <v>3.9602870155090099E-2</v>
      </c>
      <c r="AG78" s="17">
        <v>2.4758951598677598E-2</v>
      </c>
      <c r="AH78" s="17">
        <v>3.2267496652346697E-2</v>
      </c>
      <c r="AI78" s="17">
        <v>6.1535800146315899E-3</v>
      </c>
      <c r="AJ78" s="17">
        <v>1.40428647809188E-2</v>
      </c>
      <c r="AK78" s="17"/>
      <c r="AL78" s="17">
        <v>3.2936044659903498E-2</v>
      </c>
      <c r="AM78" s="17">
        <v>4.7926006158048401E-2</v>
      </c>
      <c r="AN78" s="17"/>
      <c r="AO78" s="17">
        <v>3.3493076733942799E-2</v>
      </c>
      <c r="AP78" s="17">
        <v>4.9659823857556497E-2</v>
      </c>
      <c r="AQ78" s="17"/>
      <c r="AR78" s="17">
        <v>3.1400129477376998E-2</v>
      </c>
      <c r="AS78" s="17">
        <v>4.9341406029129099E-2</v>
      </c>
      <c r="AT78" s="17"/>
      <c r="AU78" s="17">
        <v>3.55307976268684E-2</v>
      </c>
      <c r="AV78" s="17">
        <v>4.29950822079588E-2</v>
      </c>
    </row>
    <row r="79" spans="2:48" x14ac:dyDescent="0.25">
      <c r="B79" t="s">
        <v>94</v>
      </c>
      <c r="C79" s="17">
        <v>1.53430499830632E-2</v>
      </c>
      <c r="D79" s="17">
        <v>1.5869909443345299E-2</v>
      </c>
      <c r="E79" s="17">
        <v>1.3806037408767799E-2</v>
      </c>
      <c r="F79" s="17"/>
      <c r="G79" s="17">
        <v>1.87140851382071E-2</v>
      </c>
      <c r="H79" s="17">
        <v>1.7734820401051201E-2</v>
      </c>
      <c r="I79" s="17">
        <v>1.6939525342665799E-2</v>
      </c>
      <c r="J79" s="17">
        <v>2.3503419684534899E-2</v>
      </c>
      <c r="K79" s="17">
        <v>6.8959399588859899E-3</v>
      </c>
      <c r="L79" s="17">
        <v>1.05707414632816E-2</v>
      </c>
      <c r="M79" s="17"/>
      <c r="N79" s="17">
        <v>1.05254814933003E-2</v>
      </c>
      <c r="O79" s="17">
        <v>8.9943522319294797E-3</v>
      </c>
      <c r="P79" s="17">
        <v>1.6579533515991101E-2</v>
      </c>
      <c r="Q79" s="17">
        <v>2.2303404780607099E-2</v>
      </c>
      <c r="R79" s="17"/>
      <c r="S79" s="17">
        <v>1.7894076047577801E-2</v>
      </c>
      <c r="T79" s="17">
        <v>1.00470432412945E-2</v>
      </c>
      <c r="U79" s="17">
        <v>9.4372733639277295E-3</v>
      </c>
      <c r="V79" s="17">
        <v>1.6910577271225399E-2</v>
      </c>
      <c r="W79" s="17">
        <v>2.40562649232198E-2</v>
      </c>
      <c r="X79" s="17"/>
      <c r="Y79" s="17">
        <v>3.3373055460252203E-2</v>
      </c>
      <c r="Z79" s="17">
        <v>8.9388021901591497E-3</v>
      </c>
      <c r="AA79" s="17">
        <v>5.4491789695403298E-3</v>
      </c>
      <c r="AB79" s="17">
        <v>1.3143923866769E-2</v>
      </c>
      <c r="AC79" s="17"/>
      <c r="AD79" s="17">
        <v>3.3480482919329702E-2</v>
      </c>
      <c r="AE79" s="17">
        <v>1.71929198421172E-2</v>
      </c>
      <c r="AF79" s="17">
        <v>1.7871439607525699E-2</v>
      </c>
      <c r="AG79" s="17">
        <v>8.0316986003643696E-3</v>
      </c>
      <c r="AH79" s="17">
        <v>1.15462767008397E-2</v>
      </c>
      <c r="AI79" s="17">
        <v>3.38835268594392E-3</v>
      </c>
      <c r="AJ79" s="17">
        <v>8.4941073895378194E-3</v>
      </c>
      <c r="AK79" s="17"/>
      <c r="AL79" s="17">
        <v>9.3929902561202296E-3</v>
      </c>
      <c r="AM79" s="17">
        <v>1.13819521613263E-2</v>
      </c>
      <c r="AN79" s="17"/>
      <c r="AO79" s="17">
        <v>1.1757102120889399E-2</v>
      </c>
      <c r="AP79" s="17">
        <v>4.8048665306309902E-3</v>
      </c>
      <c r="AQ79" s="17"/>
      <c r="AR79" s="17">
        <v>5.1656340066078997E-3</v>
      </c>
      <c r="AS79" s="17">
        <v>8.3563925900455704E-3</v>
      </c>
      <c r="AT79" s="17"/>
      <c r="AU79" s="17">
        <v>5.4473090419691096E-3</v>
      </c>
      <c r="AV79" s="17">
        <v>1.1107466385074699E-2</v>
      </c>
    </row>
    <row r="80" spans="2:48" x14ac:dyDescent="0.25"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</row>
    <row r="81" spans="2:48" x14ac:dyDescent="0.25">
      <c r="B81" s="6" t="s">
        <v>100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</row>
    <row r="82" spans="2:48" x14ac:dyDescent="0.25">
      <c r="B82" s="24" t="s">
        <v>68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</row>
    <row r="83" spans="2:48" x14ac:dyDescent="0.25">
      <c r="B83" t="s">
        <v>96</v>
      </c>
      <c r="C83" s="17">
        <v>0.21063798290341301</v>
      </c>
      <c r="D83" s="17">
        <v>0.18495986774748799</v>
      </c>
      <c r="E83" s="17">
        <v>0.227579669868162</v>
      </c>
      <c r="F83" s="17"/>
      <c r="G83" s="17">
        <v>0.21413495158972301</v>
      </c>
      <c r="H83" s="17">
        <v>0.28322215899188502</v>
      </c>
      <c r="I83" s="17">
        <v>0.20256279897801399</v>
      </c>
      <c r="J83" s="17">
        <v>0.21631604785108299</v>
      </c>
      <c r="K83" s="17">
        <v>0.15476955970588299</v>
      </c>
      <c r="L83" s="17">
        <v>0.19268915037741299</v>
      </c>
      <c r="M83" s="17"/>
      <c r="N83" s="17">
        <v>0.23722635351143201</v>
      </c>
      <c r="O83" s="17">
        <v>0.24304271838375899</v>
      </c>
      <c r="P83" s="17">
        <v>0.197707281869034</v>
      </c>
      <c r="Q83" s="17">
        <v>0.18421603951117199</v>
      </c>
      <c r="R83" s="17"/>
      <c r="S83" s="17">
        <v>0.18537985827501599</v>
      </c>
      <c r="T83" s="17">
        <v>0.249680192489769</v>
      </c>
      <c r="U83" s="17">
        <v>0.26126128868267201</v>
      </c>
      <c r="V83" s="17">
        <v>0.167794654419712</v>
      </c>
      <c r="W83" s="17">
        <v>0.37627680414675801</v>
      </c>
      <c r="X83" s="17"/>
      <c r="Y83" s="17">
        <v>0.205990538260303</v>
      </c>
      <c r="Z83" s="17">
        <v>0.25441473412674198</v>
      </c>
      <c r="AA83" s="17">
        <v>0.15116395806045901</v>
      </c>
      <c r="AB83" s="17">
        <v>0.14783570114551001</v>
      </c>
      <c r="AC83" s="17"/>
      <c r="AD83" s="17">
        <v>0.17200263617005501</v>
      </c>
      <c r="AE83" s="17">
        <v>0.197026861935685</v>
      </c>
      <c r="AF83" s="17">
        <v>0.27329051764421802</v>
      </c>
      <c r="AG83" s="17">
        <v>0.19986678146418199</v>
      </c>
      <c r="AH83" s="17">
        <v>0.19622810837162599</v>
      </c>
      <c r="AI83" s="17">
        <v>0.20016288801075099</v>
      </c>
      <c r="AJ83" s="17">
        <v>0.25474972475887198</v>
      </c>
      <c r="AK83" s="17"/>
      <c r="AL83" s="17">
        <v>0.24789875537417599</v>
      </c>
      <c r="AM83" s="17">
        <v>0.15112710900029899</v>
      </c>
      <c r="AN83" s="17"/>
      <c r="AO83" s="17">
        <v>0.23161992537425399</v>
      </c>
      <c r="AP83" s="17">
        <v>0.121396298167117</v>
      </c>
      <c r="AQ83" s="17"/>
      <c r="AR83" s="17">
        <v>0.24851285123293701</v>
      </c>
      <c r="AS83" s="17">
        <v>0.13217758006647501</v>
      </c>
      <c r="AT83" s="17"/>
      <c r="AU83" s="17">
        <v>0.255180943044785</v>
      </c>
      <c r="AV83" s="17">
        <v>0.16535496249949899</v>
      </c>
    </row>
    <row r="84" spans="2:48" x14ac:dyDescent="0.25">
      <c r="B84" t="s">
        <v>97</v>
      </c>
      <c r="C84" s="17">
        <v>0.241838285297926</v>
      </c>
      <c r="D84" s="17">
        <v>0.22408148337442399</v>
      </c>
      <c r="E84" s="17">
        <v>0.25997151506603999</v>
      </c>
      <c r="F84" s="17"/>
      <c r="G84" s="17">
        <v>0.24632424589490201</v>
      </c>
      <c r="H84" s="17">
        <v>0.16869585084392599</v>
      </c>
      <c r="I84" s="17">
        <v>0.21457611494753201</v>
      </c>
      <c r="J84" s="17">
        <v>0.233680954689019</v>
      </c>
      <c r="K84" s="17">
        <v>0.26012454431691301</v>
      </c>
      <c r="L84" s="17">
        <v>0.31432589574803999</v>
      </c>
      <c r="M84" s="17"/>
      <c r="N84" s="17">
        <v>0.26735193497985299</v>
      </c>
      <c r="O84" s="17">
        <v>0.23310877894357401</v>
      </c>
      <c r="P84" s="17">
        <v>0.23310409033350499</v>
      </c>
      <c r="Q84" s="17">
        <v>0.24515098835433199</v>
      </c>
      <c r="R84" s="17"/>
      <c r="S84" s="17">
        <v>0.24546167840209701</v>
      </c>
      <c r="T84" s="17">
        <v>0.25156851282889298</v>
      </c>
      <c r="U84" s="17">
        <v>0.20409602889091399</v>
      </c>
      <c r="V84" s="17">
        <v>0.24599551661722399</v>
      </c>
      <c r="W84" s="17">
        <v>0.310376334259436</v>
      </c>
      <c r="X84" s="17"/>
      <c r="Y84" s="17">
        <v>0.21511886063638999</v>
      </c>
      <c r="Z84" s="17">
        <v>0.25051295830445203</v>
      </c>
      <c r="AA84" s="17">
        <v>0.25291784699744702</v>
      </c>
      <c r="AB84" s="17">
        <v>0.222173883311509</v>
      </c>
      <c r="AC84" s="17"/>
      <c r="AD84" s="17">
        <v>0.244024067608131</v>
      </c>
      <c r="AE84" s="17">
        <v>0.20250731457603699</v>
      </c>
      <c r="AF84" s="17">
        <v>0.27138894709201</v>
      </c>
      <c r="AG84" s="17">
        <v>0.24912451125302401</v>
      </c>
      <c r="AH84" s="17">
        <v>0.280217825166302</v>
      </c>
      <c r="AI84" s="17">
        <v>0.22130001673743499</v>
      </c>
      <c r="AJ84" s="17">
        <v>0.242925695111045</v>
      </c>
      <c r="AK84" s="17"/>
      <c r="AL84" s="17">
        <v>0.28037592753712398</v>
      </c>
      <c r="AM84" s="17">
        <v>0.201044341136731</v>
      </c>
      <c r="AN84" s="17"/>
      <c r="AO84" s="17">
        <v>0.25936817294621201</v>
      </c>
      <c r="AP84" s="17">
        <v>0.211626899394743</v>
      </c>
      <c r="AQ84" s="17"/>
      <c r="AR84" s="17">
        <v>0.27171616795343601</v>
      </c>
      <c r="AS84" s="17">
        <v>0.211326764597455</v>
      </c>
      <c r="AT84" s="17"/>
      <c r="AU84" s="17">
        <v>0.26001815122967398</v>
      </c>
      <c r="AV84" s="17">
        <v>0.21808514045285701</v>
      </c>
    </row>
    <row r="85" spans="2:48" x14ac:dyDescent="0.25">
      <c r="B85" t="s">
        <v>98</v>
      </c>
      <c r="C85" s="17">
        <v>0.25978127731596501</v>
      </c>
      <c r="D85" s="17">
        <v>0.29599839941467299</v>
      </c>
      <c r="E85" s="17">
        <v>0.22900289821009501</v>
      </c>
      <c r="F85" s="17"/>
      <c r="G85" s="17">
        <v>0.337344202169228</v>
      </c>
      <c r="H85" s="17">
        <v>0.260929060989395</v>
      </c>
      <c r="I85" s="17">
        <v>0.21784316875748599</v>
      </c>
      <c r="J85" s="17">
        <v>0.250247167207645</v>
      </c>
      <c r="K85" s="17">
        <v>0.28870039886571103</v>
      </c>
      <c r="L85" s="17">
        <v>0.23080528976165099</v>
      </c>
      <c r="M85" s="17"/>
      <c r="N85" s="17">
        <v>0.22593331261511601</v>
      </c>
      <c r="O85" s="17">
        <v>0.26833111757272998</v>
      </c>
      <c r="P85" s="17">
        <v>0.28023984053953299</v>
      </c>
      <c r="Q85" s="17">
        <v>0.24390660205523901</v>
      </c>
      <c r="R85" s="17"/>
      <c r="S85" s="17">
        <v>0.26373852420377802</v>
      </c>
      <c r="T85" s="17">
        <v>0.19621034682827199</v>
      </c>
      <c r="U85" s="17">
        <v>0.29911082933646999</v>
      </c>
      <c r="V85" s="17">
        <v>0.362010707908132</v>
      </c>
      <c r="W85" s="17">
        <v>0.144373491908664</v>
      </c>
      <c r="X85" s="17"/>
      <c r="Y85" s="17">
        <v>0.30402696967161102</v>
      </c>
      <c r="Z85" s="17">
        <v>0.23221359288005999</v>
      </c>
      <c r="AA85" s="17">
        <v>0.271229370243597</v>
      </c>
      <c r="AB85" s="17">
        <v>0.210388159724955</v>
      </c>
      <c r="AC85" s="17"/>
      <c r="AD85" s="17">
        <v>0.25697105637249501</v>
      </c>
      <c r="AE85" s="17">
        <v>0.26250140405465</v>
      </c>
      <c r="AF85" s="17">
        <v>0.22540864767105001</v>
      </c>
      <c r="AG85" s="17">
        <v>0.30052134812777798</v>
      </c>
      <c r="AH85" s="17">
        <v>0.27019612598694998</v>
      </c>
      <c r="AI85" s="17">
        <v>0.26044590980839</v>
      </c>
      <c r="AJ85" s="17">
        <v>0.218906558815959</v>
      </c>
      <c r="AK85" s="17"/>
      <c r="AL85" s="17">
        <v>0.22626616102234101</v>
      </c>
      <c r="AM85" s="17">
        <v>0.29756819198948298</v>
      </c>
      <c r="AN85" s="17"/>
      <c r="AO85" s="17">
        <v>0.240171535588449</v>
      </c>
      <c r="AP85" s="17">
        <v>0.30038875863453901</v>
      </c>
      <c r="AQ85" s="17"/>
      <c r="AR85" s="17">
        <v>0.22647637899832099</v>
      </c>
      <c r="AS85" s="17">
        <v>0.321913595874386</v>
      </c>
      <c r="AT85" s="17"/>
      <c r="AU85" s="17">
        <v>0.23759839645747299</v>
      </c>
      <c r="AV85" s="17">
        <v>0.29573777159938702</v>
      </c>
    </row>
    <row r="86" spans="2:48" x14ac:dyDescent="0.25">
      <c r="B86" t="s">
        <v>99</v>
      </c>
      <c r="C86" s="17">
        <v>0.25195846645596498</v>
      </c>
      <c r="D86" s="17">
        <v>0.26966756886503901</v>
      </c>
      <c r="E86" s="17">
        <v>0.238620450876081</v>
      </c>
      <c r="F86" s="17"/>
      <c r="G86" s="17">
        <v>0.16440742214225201</v>
      </c>
      <c r="H86" s="17">
        <v>0.26176671433447601</v>
      </c>
      <c r="I86" s="17">
        <v>0.309897473514264</v>
      </c>
      <c r="J86" s="17">
        <v>0.25156296461640199</v>
      </c>
      <c r="K86" s="17">
        <v>0.26868365468345201</v>
      </c>
      <c r="L86" s="17">
        <v>0.23677547689896999</v>
      </c>
      <c r="M86" s="17"/>
      <c r="N86" s="17">
        <v>0.220048922888259</v>
      </c>
      <c r="O86" s="17">
        <v>0.225257907424363</v>
      </c>
      <c r="P86" s="17">
        <v>0.25930514800879101</v>
      </c>
      <c r="Q86" s="17">
        <v>0.28610031883998699</v>
      </c>
      <c r="R86" s="17"/>
      <c r="S86" s="17">
        <v>0.26590783466184598</v>
      </c>
      <c r="T86" s="17">
        <v>0.27523363719821797</v>
      </c>
      <c r="U86" s="17">
        <v>0.21920609627166901</v>
      </c>
      <c r="V86" s="17">
        <v>0.16962414986378899</v>
      </c>
      <c r="W86" s="17">
        <v>0.11784600541479499</v>
      </c>
      <c r="X86" s="17"/>
      <c r="Y86" s="17">
        <v>0.19574103882806401</v>
      </c>
      <c r="Z86" s="17">
        <v>0.24228325531049599</v>
      </c>
      <c r="AA86" s="17">
        <v>0.30705360691954398</v>
      </c>
      <c r="AB86" s="17">
        <v>0.39768423906921102</v>
      </c>
      <c r="AC86" s="17"/>
      <c r="AD86" s="17">
        <v>0.263832884482816</v>
      </c>
      <c r="AE86" s="17">
        <v>0.28769459557156501</v>
      </c>
      <c r="AF86" s="17">
        <v>0.19081003806665101</v>
      </c>
      <c r="AG86" s="17">
        <v>0.23423959613343801</v>
      </c>
      <c r="AH86" s="17">
        <v>0.23773971997493601</v>
      </c>
      <c r="AI86" s="17">
        <v>0.301015352078156</v>
      </c>
      <c r="AJ86" s="17">
        <v>0.28341802131412502</v>
      </c>
      <c r="AK86" s="17"/>
      <c r="AL86" s="17">
        <v>0.22128049429435301</v>
      </c>
      <c r="AM86" s="17">
        <v>0.32380519081703002</v>
      </c>
      <c r="AN86" s="17"/>
      <c r="AO86" s="17">
        <v>0.24525462174717999</v>
      </c>
      <c r="AP86" s="17">
        <v>0.34147006953826198</v>
      </c>
      <c r="AQ86" s="17"/>
      <c r="AR86" s="17">
        <v>0.23827646968768099</v>
      </c>
      <c r="AS86" s="17">
        <v>0.31412318119254201</v>
      </c>
      <c r="AT86" s="17"/>
      <c r="AU86" s="17">
        <v>0.23367100802334301</v>
      </c>
      <c r="AV86" s="17">
        <v>0.29764257011150203</v>
      </c>
    </row>
    <row r="87" spans="2:48" x14ac:dyDescent="0.25">
      <c r="B87" t="s">
        <v>80</v>
      </c>
      <c r="C87" s="17">
        <v>3.5783988026730502E-2</v>
      </c>
      <c r="D87" s="17">
        <v>2.5292680598375999E-2</v>
      </c>
      <c r="E87" s="17">
        <v>4.4825465979621497E-2</v>
      </c>
      <c r="F87" s="17"/>
      <c r="G87" s="17">
        <v>3.7789178203895199E-2</v>
      </c>
      <c r="H87" s="17">
        <v>2.5386214840317601E-2</v>
      </c>
      <c r="I87" s="17">
        <v>5.5120443802704297E-2</v>
      </c>
      <c r="J87" s="17">
        <v>4.8192865635849798E-2</v>
      </c>
      <c r="K87" s="17">
        <v>2.77218424280413E-2</v>
      </c>
      <c r="L87" s="17">
        <v>2.5404187213925799E-2</v>
      </c>
      <c r="M87" s="17"/>
      <c r="N87" s="17">
        <v>4.9439476005338802E-2</v>
      </c>
      <c r="O87" s="17">
        <v>3.0259477675573701E-2</v>
      </c>
      <c r="P87" s="17">
        <v>2.9643639249136901E-2</v>
      </c>
      <c r="Q87" s="17">
        <v>4.0626051239270197E-2</v>
      </c>
      <c r="R87" s="17"/>
      <c r="S87" s="17">
        <v>3.9512104457264399E-2</v>
      </c>
      <c r="T87" s="17">
        <v>2.7307310654848101E-2</v>
      </c>
      <c r="U87" s="17">
        <v>1.6325756818275101E-2</v>
      </c>
      <c r="V87" s="17">
        <v>5.4574971191142102E-2</v>
      </c>
      <c r="W87" s="17">
        <v>5.1127364270346101E-2</v>
      </c>
      <c r="X87" s="17"/>
      <c r="Y87" s="17">
        <v>7.9122592603630998E-2</v>
      </c>
      <c r="Z87" s="17">
        <v>2.0575459378250099E-2</v>
      </c>
      <c r="AA87" s="17">
        <v>1.7635217778953199E-2</v>
      </c>
      <c r="AB87" s="17">
        <v>2.19180167488159E-2</v>
      </c>
      <c r="AC87" s="17"/>
      <c r="AD87" s="17">
        <v>6.3169355366502394E-2</v>
      </c>
      <c r="AE87" s="17">
        <v>5.0269823862063003E-2</v>
      </c>
      <c r="AF87" s="17">
        <v>3.91018495260715E-2</v>
      </c>
      <c r="AG87" s="17">
        <v>1.6247763021578501E-2</v>
      </c>
      <c r="AH87" s="17">
        <v>1.5618220500185E-2</v>
      </c>
      <c r="AI87" s="17">
        <v>1.7075833365267499E-2</v>
      </c>
      <c r="AJ87" s="17">
        <v>0</v>
      </c>
      <c r="AK87" s="17"/>
      <c r="AL87" s="17">
        <v>2.41786617720058E-2</v>
      </c>
      <c r="AM87" s="17">
        <v>2.6455167056456501E-2</v>
      </c>
      <c r="AN87" s="17"/>
      <c r="AO87" s="17">
        <v>2.3585744343905899E-2</v>
      </c>
      <c r="AP87" s="17">
        <v>2.5117974265338901E-2</v>
      </c>
      <c r="AQ87" s="17"/>
      <c r="AR87" s="17">
        <v>1.50181321276248E-2</v>
      </c>
      <c r="AS87" s="17">
        <v>2.0458878269142701E-2</v>
      </c>
      <c r="AT87" s="17"/>
      <c r="AU87" s="17">
        <v>1.3531501244725E-2</v>
      </c>
      <c r="AV87" s="17">
        <v>2.3179555336754799E-2</v>
      </c>
    </row>
    <row r="88" spans="2:48" x14ac:dyDescent="0.25"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</row>
    <row r="89" spans="2:48" x14ac:dyDescent="0.25">
      <c r="B89" s="6" t="s">
        <v>113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</row>
    <row r="90" spans="2:48" x14ac:dyDescent="0.25">
      <c r="B90" s="24" t="s">
        <v>68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</row>
    <row r="91" spans="2:48" x14ac:dyDescent="0.25">
      <c r="B91" t="s">
        <v>105</v>
      </c>
      <c r="C91" s="17">
        <v>5.6669520272464101E-2</v>
      </c>
      <c r="D91" s="17">
        <v>4.2333082531086301E-2</v>
      </c>
      <c r="E91" s="17">
        <v>6.4293637354703795E-2</v>
      </c>
      <c r="F91" s="17"/>
      <c r="G91" s="17">
        <v>9.8770170771352694E-2</v>
      </c>
      <c r="H91" s="17">
        <v>8.5811748090643097E-2</v>
      </c>
      <c r="I91" s="17">
        <v>5.1426815150732802E-2</v>
      </c>
      <c r="J91" s="17">
        <v>5.04007176150955E-2</v>
      </c>
      <c r="K91" s="17">
        <v>4.4370730962801502E-2</v>
      </c>
      <c r="L91" s="17">
        <v>2.5885953655459801E-2</v>
      </c>
      <c r="M91" s="17"/>
      <c r="N91" s="17">
        <v>5.6265680367374699E-2</v>
      </c>
      <c r="O91" s="17">
        <v>5.2930282987099099E-2</v>
      </c>
      <c r="P91" s="17">
        <v>6.4101855817204206E-2</v>
      </c>
      <c r="Q91" s="17">
        <v>4.8378349208591902E-2</v>
      </c>
      <c r="R91" s="17"/>
      <c r="S91" s="17">
        <v>4.3153738875236602E-2</v>
      </c>
      <c r="T91" s="17">
        <v>7.6805239871956699E-2</v>
      </c>
      <c r="U91" s="17">
        <v>8.9084433470985297E-2</v>
      </c>
      <c r="V91" s="17">
        <v>3.2329628556687799E-2</v>
      </c>
      <c r="W91" s="17">
        <v>0.134565566385621</v>
      </c>
      <c r="X91" s="17"/>
      <c r="Y91" s="17">
        <v>8.3232464922320101E-2</v>
      </c>
      <c r="Z91" s="17">
        <v>6.3055246391831493E-2</v>
      </c>
      <c r="AA91" s="17">
        <v>2.22835544034715E-2</v>
      </c>
      <c r="AB91" s="17">
        <v>4.3670592742183198E-2</v>
      </c>
      <c r="AC91" s="17"/>
      <c r="AD91" s="17">
        <v>4.6944996982940697E-2</v>
      </c>
      <c r="AE91" s="17">
        <v>7.2228086084997298E-2</v>
      </c>
      <c r="AF91" s="17">
        <v>7.5367945117883403E-2</v>
      </c>
      <c r="AG91" s="17">
        <v>3.1750155397829397E-2</v>
      </c>
      <c r="AH91" s="17">
        <v>4.3589955526901203E-2</v>
      </c>
      <c r="AI91" s="17">
        <v>5.0897576689111199E-2</v>
      </c>
      <c r="AJ91" s="17">
        <v>3.51198872021403E-2</v>
      </c>
      <c r="AK91" s="17"/>
      <c r="AL91" s="17">
        <v>4.5446903921191301E-2</v>
      </c>
      <c r="AM91" s="17">
        <v>4.5846192764456402E-2</v>
      </c>
      <c r="AN91" s="17"/>
      <c r="AO91" s="17">
        <v>5.0451471162254E-2</v>
      </c>
      <c r="AP91" s="17">
        <v>4.69498480511319E-2</v>
      </c>
      <c r="AQ91" s="17"/>
      <c r="AR91" s="17">
        <v>4.5221633677493898E-2</v>
      </c>
      <c r="AS91" s="17">
        <v>4.7520957596246201E-2</v>
      </c>
      <c r="AT91" s="17"/>
      <c r="AU91" s="17">
        <v>5.4814051638325298E-2</v>
      </c>
      <c r="AV91" s="17">
        <v>4.99872440120862E-2</v>
      </c>
    </row>
    <row r="92" spans="2:48" x14ac:dyDescent="0.25">
      <c r="B92" t="s">
        <v>106</v>
      </c>
      <c r="C92" s="17">
        <v>9.6586251093262201E-2</v>
      </c>
      <c r="D92" s="17">
        <v>7.6406800906732103E-2</v>
      </c>
      <c r="E92" s="17">
        <v>0.115577012378619</v>
      </c>
      <c r="F92" s="17"/>
      <c r="G92" s="17">
        <v>0.100557012495319</v>
      </c>
      <c r="H92" s="17">
        <v>0.123648871669511</v>
      </c>
      <c r="I92" s="17">
        <v>0.11625020584140799</v>
      </c>
      <c r="J92" s="17">
        <v>0.13022954695716299</v>
      </c>
      <c r="K92" s="17">
        <v>6.9430572555737799E-2</v>
      </c>
      <c r="L92" s="17">
        <v>5.1919827894197398E-2</v>
      </c>
      <c r="M92" s="17"/>
      <c r="N92" s="17">
        <v>0.10607577768788</v>
      </c>
      <c r="O92" s="17">
        <v>8.9380681944001297E-2</v>
      </c>
      <c r="P92" s="17">
        <v>0.10530387065161199</v>
      </c>
      <c r="Q92" s="17">
        <v>8.2220795053560405E-2</v>
      </c>
      <c r="R92" s="17"/>
      <c r="S92" s="17">
        <v>9.6874239768042394E-2</v>
      </c>
      <c r="T92" s="17">
        <v>0.12587629410878401</v>
      </c>
      <c r="U92" s="17">
        <v>6.7207958664783796E-2</v>
      </c>
      <c r="V92" s="17">
        <v>6.8054942921450506E-2</v>
      </c>
      <c r="W92" s="17">
        <v>0.109500320797598</v>
      </c>
      <c r="X92" s="17"/>
      <c r="Y92" s="17">
        <v>0.113225782222288</v>
      </c>
      <c r="Z92" s="17">
        <v>0.107720164305637</v>
      </c>
      <c r="AA92" s="17">
        <v>6.6166272741305807E-2</v>
      </c>
      <c r="AB92" s="17">
        <v>3.7587002079427202E-2</v>
      </c>
      <c r="AC92" s="17"/>
      <c r="AD92" s="17">
        <v>0.130248763340757</v>
      </c>
      <c r="AE92" s="17">
        <v>9.0454291218923497E-2</v>
      </c>
      <c r="AF92" s="17">
        <v>0.12682843211460601</v>
      </c>
      <c r="AG92" s="17">
        <v>6.6500926545812605E-2</v>
      </c>
      <c r="AH92" s="17">
        <v>8.44386356692131E-2</v>
      </c>
      <c r="AI92" s="17">
        <v>8.3621556271301203E-2</v>
      </c>
      <c r="AJ92" s="17">
        <v>9.7110989649629401E-2</v>
      </c>
      <c r="AK92" s="17"/>
      <c r="AL92" s="17">
        <v>0.113520416953288</v>
      </c>
      <c r="AM92" s="17">
        <v>7.4045044109664906E-2</v>
      </c>
      <c r="AN92" s="17"/>
      <c r="AO92" s="17">
        <v>0.10095130901822701</v>
      </c>
      <c r="AP92" s="17">
        <v>6.8020154160992205E-2</v>
      </c>
      <c r="AQ92" s="17"/>
      <c r="AR92" s="17">
        <v>0.109014049844571</v>
      </c>
      <c r="AS92" s="17">
        <v>6.6032506981494501E-2</v>
      </c>
      <c r="AT92" s="17"/>
      <c r="AU92" s="17">
        <v>0.100576393633264</v>
      </c>
      <c r="AV92" s="17">
        <v>8.0538371742708198E-2</v>
      </c>
    </row>
    <row r="93" spans="2:48" x14ac:dyDescent="0.25">
      <c r="B93" t="s">
        <v>107</v>
      </c>
      <c r="C93" s="17">
        <v>0.152009822198342</v>
      </c>
      <c r="D93" s="17">
        <v>0.146247211129858</v>
      </c>
      <c r="E93" s="17">
        <v>0.15824308251225999</v>
      </c>
      <c r="F93" s="17"/>
      <c r="G93" s="17">
        <v>0.21864028173296299</v>
      </c>
      <c r="H93" s="17">
        <v>0.17217115714896</v>
      </c>
      <c r="I93" s="17">
        <v>0.14737894912316199</v>
      </c>
      <c r="J93" s="17">
        <v>0.14466777505508799</v>
      </c>
      <c r="K93" s="17">
        <v>0.155981210688554</v>
      </c>
      <c r="L93" s="17">
        <v>0.10219474536242699</v>
      </c>
      <c r="M93" s="17"/>
      <c r="N93" s="17">
        <v>0.12204827706364101</v>
      </c>
      <c r="O93" s="17">
        <v>0.17519326413758299</v>
      </c>
      <c r="P93" s="17">
        <v>0.14249063742266899</v>
      </c>
      <c r="Q93" s="17">
        <v>0.16836030081189801</v>
      </c>
      <c r="R93" s="17"/>
      <c r="S93" s="17">
        <v>0.136837705999868</v>
      </c>
      <c r="T93" s="17">
        <v>0.17528959995207199</v>
      </c>
      <c r="U93" s="17">
        <v>0.18294720057314701</v>
      </c>
      <c r="V93" s="17">
        <v>0.14066780182545399</v>
      </c>
      <c r="W93" s="17">
        <v>0.17911668148632801</v>
      </c>
      <c r="X93" s="17"/>
      <c r="Y93" s="17">
        <v>0.17651569643897699</v>
      </c>
      <c r="Z93" s="17">
        <v>0.15684366985044099</v>
      </c>
      <c r="AA93" s="17">
        <v>0.128367976630444</v>
      </c>
      <c r="AB93" s="17">
        <v>0.10994012782991699</v>
      </c>
      <c r="AC93" s="17"/>
      <c r="AD93" s="17">
        <v>0.21047067322934199</v>
      </c>
      <c r="AE93" s="17">
        <v>0.153923762127681</v>
      </c>
      <c r="AF93" s="17">
        <v>0.17374477840097599</v>
      </c>
      <c r="AG93" s="17">
        <v>0.156242658874368</v>
      </c>
      <c r="AH93" s="17">
        <v>0.13329620867657799</v>
      </c>
      <c r="AI93" s="17">
        <v>9.4129524001000095E-2</v>
      </c>
      <c r="AJ93" s="17">
        <v>7.3801461418591799E-2</v>
      </c>
      <c r="AK93" s="17"/>
      <c r="AL93" s="17">
        <v>0.14777053193334999</v>
      </c>
      <c r="AM93" s="17">
        <v>0.12016333782961799</v>
      </c>
      <c r="AN93" s="17"/>
      <c r="AO93" s="17">
        <v>0.144738850078485</v>
      </c>
      <c r="AP93" s="17">
        <v>9.7608451902903098E-2</v>
      </c>
      <c r="AQ93" s="17"/>
      <c r="AR93" s="17">
        <v>0.146342951070282</v>
      </c>
      <c r="AS93" s="17">
        <v>0.10975205107328501</v>
      </c>
      <c r="AT93" s="17"/>
      <c r="AU93" s="17">
        <v>0.12810406273951799</v>
      </c>
      <c r="AV93" s="17">
        <v>0.144598170645348</v>
      </c>
    </row>
    <row r="94" spans="2:48" x14ac:dyDescent="0.25">
      <c r="B94" t="s">
        <v>108</v>
      </c>
      <c r="C94" s="17">
        <v>0.31481291462766697</v>
      </c>
      <c r="D94" s="17">
        <v>0.32904903593436102</v>
      </c>
      <c r="E94" s="17">
        <v>0.30424889027285501</v>
      </c>
      <c r="F94" s="17"/>
      <c r="G94" s="17">
        <v>0.30325083076395998</v>
      </c>
      <c r="H94" s="17">
        <v>0.27611109686135399</v>
      </c>
      <c r="I94" s="17">
        <v>0.30564969923783403</v>
      </c>
      <c r="J94" s="17">
        <v>0.26372513987437102</v>
      </c>
      <c r="K94" s="17">
        <v>0.31302990131041603</v>
      </c>
      <c r="L94" s="17">
        <v>0.40146489429320098</v>
      </c>
      <c r="M94" s="17"/>
      <c r="N94" s="17">
        <v>0.34625762373666802</v>
      </c>
      <c r="O94" s="17">
        <v>0.32249100265465103</v>
      </c>
      <c r="P94" s="17">
        <v>0.28865643690056397</v>
      </c>
      <c r="Q94" s="17">
        <v>0.32739496553070202</v>
      </c>
      <c r="R94" s="17"/>
      <c r="S94" s="17">
        <v>0.312972630498138</v>
      </c>
      <c r="T94" s="17">
        <v>0.285257989330235</v>
      </c>
      <c r="U94" s="17">
        <v>0.34251023098515998</v>
      </c>
      <c r="V94" s="17">
        <v>0.39534516700514999</v>
      </c>
      <c r="W94" s="17">
        <v>0.22629280741775501</v>
      </c>
      <c r="X94" s="17"/>
      <c r="Y94" s="17">
        <v>0.26681556483309798</v>
      </c>
      <c r="Z94" s="17">
        <v>0.33187941478315902</v>
      </c>
      <c r="AA94" s="17">
        <v>0.34306786463556199</v>
      </c>
      <c r="AB94" s="17">
        <v>0.27059179970837899</v>
      </c>
      <c r="AC94" s="17"/>
      <c r="AD94" s="17">
        <v>0.222945623481762</v>
      </c>
      <c r="AE94" s="17">
        <v>0.27758673840006198</v>
      </c>
      <c r="AF94" s="17">
        <v>0.32736843000523602</v>
      </c>
      <c r="AG94" s="17">
        <v>0.39724173045587802</v>
      </c>
      <c r="AH94" s="17">
        <v>0.34613841929304101</v>
      </c>
      <c r="AI94" s="17">
        <v>0.316938655797322</v>
      </c>
      <c r="AJ94" s="17">
        <v>0.36444447230327698</v>
      </c>
      <c r="AK94" s="17"/>
      <c r="AL94" s="17">
        <v>0.342189566281697</v>
      </c>
      <c r="AM94" s="17">
        <v>0.29011026906628801</v>
      </c>
      <c r="AN94" s="17"/>
      <c r="AO94" s="17">
        <v>0.33825259594028501</v>
      </c>
      <c r="AP94" s="17">
        <v>0.28457390245111902</v>
      </c>
      <c r="AQ94" s="17"/>
      <c r="AR94" s="17">
        <v>0.34979695100639802</v>
      </c>
      <c r="AS94" s="17">
        <v>0.29470254584925099</v>
      </c>
      <c r="AT94" s="17"/>
      <c r="AU94" s="17">
        <v>0.36785298184007498</v>
      </c>
      <c r="AV94" s="17">
        <v>0.27647997702750898</v>
      </c>
    </row>
    <row r="95" spans="2:48" x14ac:dyDescent="0.25">
      <c r="B95" t="s">
        <v>109</v>
      </c>
      <c r="C95" s="17">
        <v>0.36452213753486101</v>
      </c>
      <c r="D95" s="17">
        <v>0.39505708614829199</v>
      </c>
      <c r="E95" s="17">
        <v>0.33916326536968799</v>
      </c>
      <c r="F95" s="17"/>
      <c r="G95" s="17">
        <v>0.24139197513393401</v>
      </c>
      <c r="H95" s="17">
        <v>0.32983754085721301</v>
      </c>
      <c r="I95" s="17">
        <v>0.36695227414167902</v>
      </c>
      <c r="J95" s="17">
        <v>0.37485792706461601</v>
      </c>
      <c r="K95" s="17">
        <v>0.41477168859651797</v>
      </c>
      <c r="L95" s="17">
        <v>0.41648327770629601</v>
      </c>
      <c r="M95" s="17"/>
      <c r="N95" s="17">
        <v>0.354096321818549</v>
      </c>
      <c r="O95" s="17">
        <v>0.344866117265065</v>
      </c>
      <c r="P95" s="17">
        <v>0.38390170458896899</v>
      </c>
      <c r="Q95" s="17">
        <v>0.35815101672387201</v>
      </c>
      <c r="R95" s="17"/>
      <c r="S95" s="17">
        <v>0.39267458782759901</v>
      </c>
      <c r="T95" s="17">
        <v>0.32844997431477901</v>
      </c>
      <c r="U95" s="17">
        <v>0.310954018291832</v>
      </c>
      <c r="V95" s="17">
        <v>0.34135793585820301</v>
      </c>
      <c r="W95" s="17">
        <v>0.32646835898947801</v>
      </c>
      <c r="X95" s="17"/>
      <c r="Y95" s="17">
        <v>0.33778264359375598</v>
      </c>
      <c r="Z95" s="17">
        <v>0.32780543469336698</v>
      </c>
      <c r="AA95" s="17">
        <v>0.43333490415463</v>
      </c>
      <c r="AB95" s="17">
        <v>0.49769232319347501</v>
      </c>
      <c r="AC95" s="17"/>
      <c r="AD95" s="17">
        <v>0.36137817378141202</v>
      </c>
      <c r="AE95" s="17">
        <v>0.38527013642303198</v>
      </c>
      <c r="AF95" s="17">
        <v>0.29117944093602399</v>
      </c>
      <c r="AG95" s="17">
        <v>0.33087363158156302</v>
      </c>
      <c r="AH95" s="17">
        <v>0.38429693994359898</v>
      </c>
      <c r="AI95" s="17">
        <v>0.44191462771200801</v>
      </c>
      <c r="AJ95" s="17">
        <v>0.41179216854649597</v>
      </c>
      <c r="AK95" s="17"/>
      <c r="AL95" s="17">
        <v>0.33771742661125198</v>
      </c>
      <c r="AM95" s="17">
        <v>0.46228454069500502</v>
      </c>
      <c r="AN95" s="17"/>
      <c r="AO95" s="17">
        <v>0.35668641240462401</v>
      </c>
      <c r="AP95" s="17">
        <v>0.488409402161464</v>
      </c>
      <c r="AQ95" s="17"/>
      <c r="AR95" s="17">
        <v>0.34306330751646702</v>
      </c>
      <c r="AS95" s="17">
        <v>0.47597044921729398</v>
      </c>
      <c r="AT95" s="17"/>
      <c r="AU95" s="17">
        <v>0.340051655801141</v>
      </c>
      <c r="AV95" s="17">
        <v>0.44129508283348901</v>
      </c>
    </row>
    <row r="96" spans="2:48" x14ac:dyDescent="0.25">
      <c r="B96" t="s">
        <v>80</v>
      </c>
      <c r="C96" s="17">
        <v>1.53993542734035E-2</v>
      </c>
      <c r="D96" s="17">
        <v>1.0906783349670201E-2</v>
      </c>
      <c r="E96" s="17">
        <v>1.8474112111874001E-2</v>
      </c>
      <c r="F96" s="17"/>
      <c r="G96" s="17">
        <v>3.7389729102471098E-2</v>
      </c>
      <c r="H96" s="17">
        <v>1.24195853723197E-2</v>
      </c>
      <c r="I96" s="17">
        <v>1.23420565051838E-2</v>
      </c>
      <c r="J96" s="17">
        <v>3.6118893433665901E-2</v>
      </c>
      <c r="K96" s="17">
        <v>2.4158958859731199E-3</v>
      </c>
      <c r="L96" s="17">
        <v>2.0513010884185999E-3</v>
      </c>
      <c r="M96" s="17"/>
      <c r="N96" s="17">
        <v>1.52563193258867E-2</v>
      </c>
      <c r="O96" s="17">
        <v>1.51386510116009E-2</v>
      </c>
      <c r="P96" s="17">
        <v>1.55454946189826E-2</v>
      </c>
      <c r="Q96" s="17">
        <v>1.5494572671375601E-2</v>
      </c>
      <c r="R96" s="17"/>
      <c r="S96" s="17">
        <v>1.7487097031115499E-2</v>
      </c>
      <c r="T96" s="17">
        <v>8.3209024221736604E-3</v>
      </c>
      <c r="U96" s="17">
        <v>7.2961580140908696E-3</v>
      </c>
      <c r="V96" s="17">
        <v>2.2244523833053899E-2</v>
      </c>
      <c r="W96" s="17">
        <v>2.40562649232198E-2</v>
      </c>
      <c r="X96" s="17"/>
      <c r="Y96" s="17">
        <v>2.2427847989560899E-2</v>
      </c>
      <c r="Z96" s="17">
        <v>1.2696069975565201E-2</v>
      </c>
      <c r="AA96" s="17">
        <v>6.7794274345858102E-3</v>
      </c>
      <c r="AB96" s="17">
        <v>4.0518154446618097E-2</v>
      </c>
      <c r="AC96" s="17"/>
      <c r="AD96" s="17">
        <v>2.8011769183785E-2</v>
      </c>
      <c r="AE96" s="17">
        <v>2.0536985745304399E-2</v>
      </c>
      <c r="AF96" s="17">
        <v>5.5109734252739599E-3</v>
      </c>
      <c r="AG96" s="17">
        <v>1.7390897144548698E-2</v>
      </c>
      <c r="AH96" s="17">
        <v>8.2398408906672709E-3</v>
      </c>
      <c r="AI96" s="17">
        <v>1.2498059529257199E-2</v>
      </c>
      <c r="AJ96" s="17">
        <v>1.7731020879866E-2</v>
      </c>
      <c r="AK96" s="17"/>
      <c r="AL96" s="17">
        <v>1.3355154299222301E-2</v>
      </c>
      <c r="AM96" s="17">
        <v>7.55061553496686E-3</v>
      </c>
      <c r="AN96" s="17"/>
      <c r="AO96" s="17">
        <v>8.9193613961246806E-3</v>
      </c>
      <c r="AP96" s="17">
        <v>1.4438241272390099E-2</v>
      </c>
      <c r="AQ96" s="17"/>
      <c r="AR96" s="17">
        <v>6.56110688478831E-3</v>
      </c>
      <c r="AS96" s="17">
        <v>6.0214892824298899E-3</v>
      </c>
      <c r="AT96" s="17"/>
      <c r="AU96" s="17">
        <v>8.6008543476756398E-3</v>
      </c>
      <c r="AV96" s="17">
        <v>7.1011537388586503E-3</v>
      </c>
    </row>
    <row r="97" spans="2:48" x14ac:dyDescent="0.25">
      <c r="B97" t="s">
        <v>110</v>
      </c>
      <c r="C97" s="17">
        <v>0.15325577136572599</v>
      </c>
      <c r="D97" s="17">
        <v>0.11873988343781799</v>
      </c>
      <c r="E97" s="17">
        <v>0.17987064973332201</v>
      </c>
      <c r="F97" s="17"/>
      <c r="G97" s="17">
        <v>0.19932718326667201</v>
      </c>
      <c r="H97" s="17">
        <v>0.20946061976015401</v>
      </c>
      <c r="I97" s="17">
        <v>0.16767702099214099</v>
      </c>
      <c r="J97" s="17">
        <v>0.180630264572259</v>
      </c>
      <c r="K97" s="17">
        <v>0.113801303518539</v>
      </c>
      <c r="L97" s="17">
        <v>7.7805781549657199E-2</v>
      </c>
      <c r="M97" s="17"/>
      <c r="N97" s="17">
        <v>0.16234145805525499</v>
      </c>
      <c r="O97" s="17">
        <v>0.14231096493109999</v>
      </c>
      <c r="P97" s="17">
        <v>0.16940572646881599</v>
      </c>
      <c r="Q97" s="17">
        <v>0.13059914426215199</v>
      </c>
      <c r="R97" s="17"/>
      <c r="S97" s="17">
        <v>0.14002797864327901</v>
      </c>
      <c r="T97" s="17">
        <v>0.20268153398073999</v>
      </c>
      <c r="U97" s="17">
        <v>0.15629239213576901</v>
      </c>
      <c r="V97" s="17">
        <v>0.10038457147813799</v>
      </c>
      <c r="W97" s="17">
        <v>0.244065887183219</v>
      </c>
      <c r="X97" s="17"/>
      <c r="Y97" s="17">
        <v>0.19645824714460799</v>
      </c>
      <c r="Z97" s="17">
        <v>0.17077541069746799</v>
      </c>
      <c r="AA97" s="17">
        <v>8.8449827144777296E-2</v>
      </c>
      <c r="AB97" s="17">
        <v>8.1257594821610393E-2</v>
      </c>
      <c r="AC97" s="17"/>
      <c r="AD97" s="17">
        <v>0.17719376032369799</v>
      </c>
      <c r="AE97" s="17">
        <v>0.16268237730392099</v>
      </c>
      <c r="AF97" s="17">
        <v>0.20219637723249001</v>
      </c>
      <c r="AG97" s="17">
        <v>9.8251081943642002E-2</v>
      </c>
      <c r="AH97" s="17">
        <v>0.12802859119611401</v>
      </c>
      <c r="AI97" s="17">
        <v>0.13451913296041201</v>
      </c>
      <c r="AJ97" s="17">
        <v>0.13223087685177001</v>
      </c>
      <c r="AK97" s="17"/>
      <c r="AL97" s="17">
        <v>0.15896732087447901</v>
      </c>
      <c r="AM97" s="17">
        <v>0.119891236874121</v>
      </c>
      <c r="AN97" s="17"/>
      <c r="AO97" s="17">
        <v>0.15140278018048101</v>
      </c>
      <c r="AP97" s="17">
        <v>0.114970002212124</v>
      </c>
      <c r="AQ97" s="17"/>
      <c r="AR97" s="17">
        <v>0.15423568352206399</v>
      </c>
      <c r="AS97" s="17">
        <v>0.113553464577741</v>
      </c>
      <c r="AT97" s="17"/>
      <c r="AU97" s="17">
        <v>0.15539044527158999</v>
      </c>
      <c r="AV97" s="17">
        <v>0.13052561575479399</v>
      </c>
    </row>
    <row r="98" spans="2:48" x14ac:dyDescent="0.25">
      <c r="B98" t="s">
        <v>111</v>
      </c>
      <c r="C98" s="17">
        <v>0.67933505216252799</v>
      </c>
      <c r="D98" s="17">
        <v>0.72410612208265301</v>
      </c>
      <c r="E98" s="17">
        <v>0.64341215564254295</v>
      </c>
      <c r="F98" s="17"/>
      <c r="G98" s="17">
        <v>0.54464280589789404</v>
      </c>
      <c r="H98" s="17">
        <v>0.605948637718567</v>
      </c>
      <c r="I98" s="17">
        <v>0.672601973379513</v>
      </c>
      <c r="J98" s="17">
        <v>0.63858306693898703</v>
      </c>
      <c r="K98" s="17">
        <v>0.727801589906934</v>
      </c>
      <c r="L98" s="17">
        <v>0.81794817199949699</v>
      </c>
      <c r="M98" s="17"/>
      <c r="N98" s="17">
        <v>0.70035394555521702</v>
      </c>
      <c r="O98" s="17">
        <v>0.66735711991971602</v>
      </c>
      <c r="P98" s="17">
        <v>0.67255814148953297</v>
      </c>
      <c r="Q98" s="17">
        <v>0.68554598225457397</v>
      </c>
      <c r="R98" s="17"/>
      <c r="S98" s="17">
        <v>0.70564721832573696</v>
      </c>
      <c r="T98" s="17">
        <v>0.61370796364501401</v>
      </c>
      <c r="U98" s="17">
        <v>0.65346424927699298</v>
      </c>
      <c r="V98" s="17">
        <v>0.73670310286335305</v>
      </c>
      <c r="W98" s="17">
        <v>0.55276116640723305</v>
      </c>
      <c r="X98" s="17"/>
      <c r="Y98" s="17">
        <v>0.60459820842685397</v>
      </c>
      <c r="Z98" s="17">
        <v>0.65968484947652595</v>
      </c>
      <c r="AA98" s="17">
        <v>0.77640276879019299</v>
      </c>
      <c r="AB98" s="17">
        <v>0.76828412290185399</v>
      </c>
      <c r="AC98" s="17"/>
      <c r="AD98" s="17">
        <v>0.58432379726317496</v>
      </c>
      <c r="AE98" s="17">
        <v>0.66285687482309397</v>
      </c>
      <c r="AF98" s="17">
        <v>0.61854787094125996</v>
      </c>
      <c r="AG98" s="17">
        <v>0.72811536203744098</v>
      </c>
      <c r="AH98" s="17">
        <v>0.73043535923664005</v>
      </c>
      <c r="AI98" s="17">
        <v>0.75885328350933001</v>
      </c>
      <c r="AJ98" s="17">
        <v>0.77623664084977295</v>
      </c>
      <c r="AK98" s="17"/>
      <c r="AL98" s="17">
        <v>0.67990699289294898</v>
      </c>
      <c r="AM98" s="17">
        <v>0.75239480976129403</v>
      </c>
      <c r="AN98" s="17"/>
      <c r="AO98" s="17">
        <v>0.69493900834490896</v>
      </c>
      <c r="AP98" s="17">
        <v>0.77298330461258302</v>
      </c>
      <c r="AQ98" s="17"/>
      <c r="AR98" s="17">
        <v>0.69286025852286504</v>
      </c>
      <c r="AS98" s="17">
        <v>0.77067299506654396</v>
      </c>
      <c r="AT98" s="17"/>
      <c r="AU98" s="17">
        <v>0.70790463764121603</v>
      </c>
      <c r="AV98" s="17">
        <v>0.71777505986099899</v>
      </c>
    </row>
    <row r="99" spans="2:48" x14ac:dyDescent="0.25">
      <c r="B99" t="s">
        <v>81</v>
      </c>
      <c r="C99" s="17">
        <v>0.526079280796801</v>
      </c>
      <c r="D99" s="17">
        <v>0.60536623864483496</v>
      </c>
      <c r="E99" s="17">
        <v>0.463541505909221</v>
      </c>
      <c r="F99" s="17"/>
      <c r="G99" s="17">
        <v>0.34531562263122201</v>
      </c>
      <c r="H99" s="17">
        <v>0.39648801795841299</v>
      </c>
      <c r="I99" s="17">
        <v>0.50492495238737201</v>
      </c>
      <c r="J99" s="17">
        <v>0.45795280236672797</v>
      </c>
      <c r="K99" s="17">
        <v>0.61400028638839399</v>
      </c>
      <c r="L99" s="17">
        <v>0.74014239044983998</v>
      </c>
      <c r="M99" s="17"/>
      <c r="N99" s="17">
        <v>0.538012487499962</v>
      </c>
      <c r="O99" s="17">
        <v>0.52504615498861495</v>
      </c>
      <c r="P99" s="17">
        <v>0.50315241502071695</v>
      </c>
      <c r="Q99" s="17">
        <v>0.55494683799242095</v>
      </c>
      <c r="R99" s="17"/>
      <c r="S99" s="17">
        <v>0.56561923968245797</v>
      </c>
      <c r="T99" s="17">
        <v>0.411026429664274</v>
      </c>
      <c r="U99" s="17">
        <v>0.49717185714122403</v>
      </c>
      <c r="V99" s="17">
        <v>0.63631853138521499</v>
      </c>
      <c r="W99" s="17">
        <v>0.30869527922401402</v>
      </c>
      <c r="X99" s="17"/>
      <c r="Y99" s="17">
        <v>0.408139961282246</v>
      </c>
      <c r="Z99" s="17">
        <v>0.48890943877905702</v>
      </c>
      <c r="AA99" s="17">
        <v>0.68795294164541598</v>
      </c>
      <c r="AB99" s="17">
        <v>0.687026528080244</v>
      </c>
      <c r="AC99" s="17"/>
      <c r="AD99" s="17">
        <v>0.40713003693947603</v>
      </c>
      <c r="AE99" s="17">
        <v>0.50017449751917298</v>
      </c>
      <c r="AF99" s="17">
        <v>0.416351493708771</v>
      </c>
      <c r="AG99" s="17">
        <v>0.62986428009379902</v>
      </c>
      <c r="AH99" s="17">
        <v>0.60240676804052595</v>
      </c>
      <c r="AI99" s="17">
        <v>0.62433415054891805</v>
      </c>
      <c r="AJ99" s="17">
        <v>0.64400576399800302</v>
      </c>
      <c r="AK99" s="17"/>
      <c r="AL99" s="17">
        <v>0.52093967201847002</v>
      </c>
      <c r="AM99" s="17">
        <v>0.63250357288717196</v>
      </c>
      <c r="AN99" s="17"/>
      <c r="AO99" s="17">
        <v>0.54353622816442804</v>
      </c>
      <c r="AP99" s="17">
        <v>0.65801330240045897</v>
      </c>
      <c r="AQ99" s="17"/>
      <c r="AR99" s="17">
        <v>0.53862457500080096</v>
      </c>
      <c r="AS99" s="17">
        <v>0.657119530488804</v>
      </c>
      <c r="AT99" s="17"/>
      <c r="AU99" s="17">
        <v>0.55251419236962696</v>
      </c>
      <c r="AV99" s="17">
        <v>0.58724944410620405</v>
      </c>
    </row>
    <row r="100" spans="2:48" x14ac:dyDescent="0.25"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</row>
    <row r="101" spans="2:48" x14ac:dyDescent="0.25">
      <c r="B101" s="6" t="s">
        <v>114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</row>
    <row r="102" spans="2:48" x14ac:dyDescent="0.25">
      <c r="B102" s="24" t="s">
        <v>68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</row>
    <row r="103" spans="2:48" x14ac:dyDescent="0.25">
      <c r="B103" t="s">
        <v>105</v>
      </c>
      <c r="C103" s="17">
        <v>3.80118325377704E-2</v>
      </c>
      <c r="D103" s="17">
        <v>2.7763428586844299E-2</v>
      </c>
      <c r="E103" s="17">
        <v>4.6468399234370503E-2</v>
      </c>
      <c r="F103" s="17"/>
      <c r="G103" s="17">
        <v>3.9447230400808102E-2</v>
      </c>
      <c r="H103" s="17">
        <v>7.2124333837715507E-2</v>
      </c>
      <c r="I103" s="17">
        <v>3.3561025444930302E-2</v>
      </c>
      <c r="J103" s="17">
        <v>4.42996409237362E-2</v>
      </c>
      <c r="K103" s="17">
        <v>3.0508689989526501E-2</v>
      </c>
      <c r="L103" s="17">
        <v>1.2786870483785301E-2</v>
      </c>
      <c r="M103" s="17"/>
      <c r="N103" s="17">
        <v>4.7601216613514803E-2</v>
      </c>
      <c r="O103" s="17">
        <v>3.8599455516456702E-2</v>
      </c>
      <c r="P103" s="17">
        <v>4.1691254803529698E-2</v>
      </c>
      <c r="Q103" s="17">
        <v>2.48338538553524E-2</v>
      </c>
      <c r="R103" s="17"/>
      <c r="S103" s="17">
        <v>3.38038853834631E-2</v>
      </c>
      <c r="T103" s="17">
        <v>5.25737144510783E-2</v>
      </c>
      <c r="U103" s="17">
        <v>3.50423969327412E-2</v>
      </c>
      <c r="V103" s="17">
        <v>3.1824158818640702E-2</v>
      </c>
      <c r="W103" s="17">
        <v>7.1101634809067199E-2</v>
      </c>
      <c r="X103" s="17"/>
      <c r="Y103" s="17">
        <v>6.2606400712069493E-2</v>
      </c>
      <c r="Z103" s="17">
        <v>3.9964497801743201E-2</v>
      </c>
      <c r="AA103" s="17">
        <v>1.82068001012624E-2</v>
      </c>
      <c r="AB103" s="17">
        <v>2.0746257068506999E-2</v>
      </c>
      <c r="AC103" s="17"/>
      <c r="AD103" s="17">
        <v>4.6484663522691302E-2</v>
      </c>
      <c r="AE103" s="17">
        <v>3.6935706786819102E-2</v>
      </c>
      <c r="AF103" s="17">
        <v>5.3505454602676097E-2</v>
      </c>
      <c r="AG103" s="17">
        <v>2.4595873063789998E-2</v>
      </c>
      <c r="AH103" s="17">
        <v>3.1271412595183803E-2</v>
      </c>
      <c r="AI103" s="17">
        <v>3.6401284516344397E-2</v>
      </c>
      <c r="AJ103" s="17">
        <v>1.30951838897705E-2</v>
      </c>
      <c r="AK103" s="17"/>
      <c r="AL103" s="17">
        <v>2.8138546505440301E-2</v>
      </c>
      <c r="AM103" s="17">
        <v>3.5542319068708902E-2</v>
      </c>
      <c r="AN103" s="17"/>
      <c r="AO103" s="17">
        <v>3.7896504032614999E-2</v>
      </c>
      <c r="AP103" s="17">
        <v>3.5622559912451203E-2</v>
      </c>
      <c r="AQ103" s="17"/>
      <c r="AR103" s="17">
        <v>2.92544396125138E-2</v>
      </c>
      <c r="AS103" s="17">
        <v>3.8852785031614302E-2</v>
      </c>
      <c r="AT103" s="17"/>
      <c r="AU103" s="17">
        <v>3.3817875527399802E-2</v>
      </c>
      <c r="AV103" s="17">
        <v>3.8729182114830597E-2</v>
      </c>
    </row>
    <row r="104" spans="2:48" x14ac:dyDescent="0.25">
      <c r="B104" t="s">
        <v>106</v>
      </c>
      <c r="C104" s="17">
        <v>7.3954112380968606E-2</v>
      </c>
      <c r="D104" s="17">
        <v>6.14685251690592E-2</v>
      </c>
      <c r="E104" s="17">
        <v>8.1059361010079198E-2</v>
      </c>
      <c r="F104" s="17"/>
      <c r="G104" s="17">
        <v>0.106788781389569</v>
      </c>
      <c r="H104" s="17">
        <v>9.3605390913460707E-2</v>
      </c>
      <c r="I104" s="17">
        <v>4.8970733494597699E-2</v>
      </c>
      <c r="J104" s="17">
        <v>8.8068024732817093E-2</v>
      </c>
      <c r="K104" s="17">
        <v>6.5640028645791104E-2</v>
      </c>
      <c r="L104" s="17">
        <v>5.3414534194220001E-2</v>
      </c>
      <c r="M104" s="17"/>
      <c r="N104" s="17">
        <v>6.4144497769954595E-2</v>
      </c>
      <c r="O104" s="17">
        <v>8.2337125108107895E-2</v>
      </c>
      <c r="P104" s="17">
        <v>7.7373903671978994E-2</v>
      </c>
      <c r="Q104" s="17">
        <v>6.8226758061931694E-2</v>
      </c>
      <c r="R104" s="17"/>
      <c r="S104" s="17">
        <v>6.99054666940854E-2</v>
      </c>
      <c r="T104" s="17">
        <v>8.8158471118903403E-2</v>
      </c>
      <c r="U104" s="17">
        <v>6.3704081750917199E-2</v>
      </c>
      <c r="V104" s="17">
        <v>9.0236237022953303E-2</v>
      </c>
      <c r="W104" s="17">
        <v>5.7210605326404498E-2</v>
      </c>
      <c r="X104" s="17"/>
      <c r="Y104" s="17">
        <v>6.6448746058926103E-2</v>
      </c>
      <c r="Z104" s="17">
        <v>8.4704234038024698E-2</v>
      </c>
      <c r="AA104" s="17">
        <v>6.0195008612882801E-2</v>
      </c>
      <c r="AB104" s="17">
        <v>3.7971642099303697E-2</v>
      </c>
      <c r="AC104" s="17"/>
      <c r="AD104" s="17">
        <v>8.3884144351199105E-2</v>
      </c>
      <c r="AE104" s="17">
        <v>7.4265794697072396E-2</v>
      </c>
      <c r="AF104" s="17">
        <v>7.1334868652151995E-2</v>
      </c>
      <c r="AG104" s="17">
        <v>7.9025230111461398E-2</v>
      </c>
      <c r="AH104" s="17">
        <v>8.0581561271278704E-2</v>
      </c>
      <c r="AI104" s="17">
        <v>6.2804068274919397E-2</v>
      </c>
      <c r="AJ104" s="17">
        <v>3.7081210040247101E-2</v>
      </c>
      <c r="AK104" s="17"/>
      <c r="AL104" s="17">
        <v>8.7444009910831705E-2</v>
      </c>
      <c r="AM104" s="17">
        <v>6.1679871848582098E-2</v>
      </c>
      <c r="AN104" s="17"/>
      <c r="AO104" s="17">
        <v>8.2081927324818699E-2</v>
      </c>
      <c r="AP104" s="17">
        <v>6.5494267863363806E-2</v>
      </c>
      <c r="AQ104" s="17"/>
      <c r="AR104" s="17">
        <v>8.3579377194430995E-2</v>
      </c>
      <c r="AS104" s="17">
        <v>5.9062782046891402E-2</v>
      </c>
      <c r="AT104" s="17"/>
      <c r="AU104" s="17">
        <v>7.6049244477921996E-2</v>
      </c>
      <c r="AV104" s="17">
        <v>7.5415903329550005E-2</v>
      </c>
    </row>
    <row r="105" spans="2:48" x14ac:dyDescent="0.25">
      <c r="B105" t="s">
        <v>107</v>
      </c>
      <c r="C105" s="17">
        <v>0.19883497882882001</v>
      </c>
      <c r="D105" s="17">
        <v>0.162990871059251</v>
      </c>
      <c r="E105" s="17">
        <v>0.23490019860066799</v>
      </c>
      <c r="F105" s="17"/>
      <c r="G105" s="17">
        <v>0.220464840624645</v>
      </c>
      <c r="H105" s="17">
        <v>0.236506076654831</v>
      </c>
      <c r="I105" s="17">
        <v>0.23708286721230001</v>
      </c>
      <c r="J105" s="17">
        <v>0.259821189734664</v>
      </c>
      <c r="K105" s="17">
        <v>0.186491623867578</v>
      </c>
      <c r="L105" s="17">
        <v>8.8249048295493002E-2</v>
      </c>
      <c r="M105" s="17"/>
      <c r="N105" s="17">
        <v>0.174917601760254</v>
      </c>
      <c r="O105" s="17">
        <v>0.19114371372171499</v>
      </c>
      <c r="P105" s="17">
        <v>0.21474241676254699</v>
      </c>
      <c r="Q105" s="17">
        <v>0.19720979321757001</v>
      </c>
      <c r="R105" s="17"/>
      <c r="S105" s="17">
        <v>0.18162005378999499</v>
      </c>
      <c r="T105" s="17">
        <v>0.21163733561010101</v>
      </c>
      <c r="U105" s="17">
        <v>0.24835963351816001</v>
      </c>
      <c r="V105" s="17">
        <v>0.17602037290400299</v>
      </c>
      <c r="W105" s="17">
        <v>0.32091237310352599</v>
      </c>
      <c r="X105" s="17"/>
      <c r="Y105" s="17">
        <v>0.317278514227889</v>
      </c>
      <c r="Z105" s="17">
        <v>0.19108438492691701</v>
      </c>
      <c r="AA105" s="17">
        <v>0.122590056870881</v>
      </c>
      <c r="AB105" s="17">
        <v>6.4714033048584599E-2</v>
      </c>
      <c r="AC105" s="17"/>
      <c r="AD105" s="17">
        <v>0.393333457803697</v>
      </c>
      <c r="AE105" s="17">
        <v>0.22761460819805501</v>
      </c>
      <c r="AF105" s="17">
        <v>0.226857324003156</v>
      </c>
      <c r="AG105" s="17">
        <v>0.15607104713572501</v>
      </c>
      <c r="AH105" s="17">
        <v>0.124994341951222</v>
      </c>
      <c r="AI105" s="17">
        <v>8.2583331240310295E-2</v>
      </c>
      <c r="AJ105" s="17">
        <v>5.7967440852275599E-2</v>
      </c>
      <c r="AK105" s="17"/>
      <c r="AL105" s="17">
        <v>0.17599054777065801</v>
      </c>
      <c r="AM105" s="17">
        <v>0.15624240208387699</v>
      </c>
      <c r="AN105" s="17"/>
      <c r="AO105" s="17">
        <v>0.18190946795581101</v>
      </c>
      <c r="AP105" s="17">
        <v>0.15224291763593201</v>
      </c>
      <c r="AQ105" s="17"/>
      <c r="AR105" s="17">
        <v>0.165728254773085</v>
      </c>
      <c r="AS105" s="17">
        <v>0.146956025523033</v>
      </c>
      <c r="AT105" s="17"/>
      <c r="AU105" s="17">
        <v>0.156477364414707</v>
      </c>
      <c r="AV105" s="17">
        <v>0.17524302245526699</v>
      </c>
    </row>
    <row r="106" spans="2:48" x14ac:dyDescent="0.25">
      <c r="B106" t="s">
        <v>108</v>
      </c>
      <c r="C106" s="17">
        <v>0.38376562268418402</v>
      </c>
      <c r="D106" s="17">
        <v>0.40315841705142103</v>
      </c>
      <c r="E106" s="17">
        <v>0.367261150378134</v>
      </c>
      <c r="F106" s="17"/>
      <c r="G106" s="17">
        <v>0.34399053478955299</v>
      </c>
      <c r="H106" s="17">
        <v>0.35419578095413801</v>
      </c>
      <c r="I106" s="17">
        <v>0.311717934087193</v>
      </c>
      <c r="J106" s="17">
        <v>0.32084126149188902</v>
      </c>
      <c r="K106" s="17">
        <v>0.44148297756289201</v>
      </c>
      <c r="L106" s="17">
        <v>0.49014918141288999</v>
      </c>
      <c r="M106" s="17"/>
      <c r="N106" s="17">
        <v>0.40432202902727099</v>
      </c>
      <c r="O106" s="17">
        <v>0.42370439096534002</v>
      </c>
      <c r="P106" s="17">
        <v>0.35871032261890801</v>
      </c>
      <c r="Q106" s="17">
        <v>0.37438375765082499</v>
      </c>
      <c r="R106" s="17"/>
      <c r="S106" s="17">
        <v>0.39757038482011098</v>
      </c>
      <c r="T106" s="17">
        <v>0.37910100121019902</v>
      </c>
      <c r="U106" s="17">
        <v>0.33964302631420701</v>
      </c>
      <c r="V106" s="17">
        <v>0.37287000790972502</v>
      </c>
      <c r="W106" s="17">
        <v>0.38746449288632101</v>
      </c>
      <c r="X106" s="17"/>
      <c r="Y106" s="17">
        <v>0.309942638974602</v>
      </c>
      <c r="Z106" s="17">
        <v>0.420595175684504</v>
      </c>
      <c r="AA106" s="17">
        <v>0.40693930976081499</v>
      </c>
      <c r="AB106" s="17">
        <v>0.361980308030736</v>
      </c>
      <c r="AC106" s="17"/>
      <c r="AD106" s="17">
        <v>0.25354985359603499</v>
      </c>
      <c r="AE106" s="17">
        <v>0.34464999551888198</v>
      </c>
      <c r="AF106" s="17">
        <v>0.399798466394782</v>
      </c>
      <c r="AG106" s="17">
        <v>0.463239540408799</v>
      </c>
      <c r="AH106" s="17">
        <v>0.40856343772458797</v>
      </c>
      <c r="AI106" s="17">
        <v>0.43251753365323198</v>
      </c>
      <c r="AJ106" s="17">
        <v>0.57865760131415001</v>
      </c>
      <c r="AK106" s="17"/>
      <c r="AL106" s="17">
        <v>0.41754914434834001</v>
      </c>
      <c r="AM106" s="17">
        <v>0.38962228889473999</v>
      </c>
      <c r="AN106" s="17"/>
      <c r="AO106" s="17">
        <v>0.40018563443220401</v>
      </c>
      <c r="AP106" s="17">
        <v>0.37524818206857302</v>
      </c>
      <c r="AQ106" s="17"/>
      <c r="AR106" s="17">
        <v>0.42690962933040699</v>
      </c>
      <c r="AS106" s="17">
        <v>0.39334362139079798</v>
      </c>
      <c r="AT106" s="17"/>
      <c r="AU106" s="17">
        <v>0.443692674972747</v>
      </c>
      <c r="AV106" s="17">
        <v>0.37102645287761399</v>
      </c>
    </row>
    <row r="107" spans="2:48" x14ac:dyDescent="0.25">
      <c r="B107" t="s">
        <v>109</v>
      </c>
      <c r="C107" s="17">
        <v>0.26645444268364898</v>
      </c>
      <c r="D107" s="17">
        <v>0.316856753672281</v>
      </c>
      <c r="E107" s="17">
        <v>0.22155858834217901</v>
      </c>
      <c r="F107" s="17"/>
      <c r="G107" s="17">
        <v>0.21803489509440899</v>
      </c>
      <c r="H107" s="17">
        <v>0.21923603421606699</v>
      </c>
      <c r="I107" s="17">
        <v>0.30024489952124001</v>
      </c>
      <c r="J107" s="17">
        <v>0.24711635400729101</v>
      </c>
      <c r="K107" s="17">
        <v>0.24959828426407099</v>
      </c>
      <c r="L107" s="17">
        <v>0.33628909289291598</v>
      </c>
      <c r="M107" s="17"/>
      <c r="N107" s="17">
        <v>0.267298402418157</v>
      </c>
      <c r="O107" s="17">
        <v>0.222142879934078</v>
      </c>
      <c r="P107" s="17">
        <v>0.27987511174713597</v>
      </c>
      <c r="Q107" s="17">
        <v>0.28291045749351501</v>
      </c>
      <c r="R107" s="17"/>
      <c r="S107" s="17">
        <v>0.27895215893910003</v>
      </c>
      <c r="T107" s="17">
        <v>0.228624225723663</v>
      </c>
      <c r="U107" s="17">
        <v>0.28124553687681098</v>
      </c>
      <c r="V107" s="17">
        <v>0.28708436436370299</v>
      </c>
      <c r="W107" s="17">
        <v>0.12119410071671199</v>
      </c>
      <c r="X107" s="17"/>
      <c r="Y107" s="17">
        <v>0.18894265164100699</v>
      </c>
      <c r="Z107" s="17">
        <v>0.23833066806209599</v>
      </c>
      <c r="AA107" s="17">
        <v>0.35806814285388999</v>
      </c>
      <c r="AB107" s="17">
        <v>0.44855459862925001</v>
      </c>
      <c r="AC107" s="17"/>
      <c r="AD107" s="17">
        <v>0.12907182258223299</v>
      </c>
      <c r="AE107" s="17">
        <v>0.26753104281891898</v>
      </c>
      <c r="AF107" s="17">
        <v>0.22439939564147199</v>
      </c>
      <c r="AG107" s="17">
        <v>0.241297146711733</v>
      </c>
      <c r="AH107" s="17">
        <v>0.339792995144166</v>
      </c>
      <c r="AI107" s="17">
        <v>0.36473013539384003</v>
      </c>
      <c r="AJ107" s="17">
        <v>0.31319856390355699</v>
      </c>
      <c r="AK107" s="17"/>
      <c r="AL107" s="17">
        <v>0.26503823730391401</v>
      </c>
      <c r="AM107" s="17">
        <v>0.33153002935397902</v>
      </c>
      <c r="AN107" s="17"/>
      <c r="AO107" s="17">
        <v>0.27638240759313698</v>
      </c>
      <c r="AP107" s="17">
        <v>0.332113123143012</v>
      </c>
      <c r="AQ107" s="17"/>
      <c r="AR107" s="17">
        <v>0.27574150484161503</v>
      </c>
      <c r="AS107" s="17">
        <v>0.34144119219895203</v>
      </c>
      <c r="AT107" s="17"/>
      <c r="AU107" s="17">
        <v>0.27648098664285697</v>
      </c>
      <c r="AV107" s="17">
        <v>0.29854898399513002</v>
      </c>
    </row>
    <row r="108" spans="2:48" x14ac:dyDescent="0.25">
      <c r="B108" t="s">
        <v>80</v>
      </c>
      <c r="C108" s="17">
        <v>3.8979010884608097E-2</v>
      </c>
      <c r="D108" s="17">
        <v>2.7762004461143599E-2</v>
      </c>
      <c r="E108" s="17">
        <v>4.87523024345691E-2</v>
      </c>
      <c r="F108" s="17"/>
      <c r="G108" s="17">
        <v>7.1273717701016995E-2</v>
      </c>
      <c r="H108" s="17">
        <v>2.4332383423787501E-2</v>
      </c>
      <c r="I108" s="17">
        <v>6.8422540239738802E-2</v>
      </c>
      <c r="J108" s="17">
        <v>3.9853529109603603E-2</v>
      </c>
      <c r="K108" s="17">
        <v>2.6278395670141501E-2</v>
      </c>
      <c r="L108" s="17">
        <v>1.91112727206958E-2</v>
      </c>
      <c r="M108" s="17"/>
      <c r="N108" s="17">
        <v>4.1716252410849003E-2</v>
      </c>
      <c r="O108" s="17">
        <v>4.2072434754301898E-2</v>
      </c>
      <c r="P108" s="17">
        <v>2.7606990395900401E-2</v>
      </c>
      <c r="Q108" s="17">
        <v>5.2435379720805801E-2</v>
      </c>
      <c r="R108" s="17"/>
      <c r="S108" s="17">
        <v>3.8148050373245798E-2</v>
      </c>
      <c r="T108" s="17">
        <v>3.99052518860551E-2</v>
      </c>
      <c r="U108" s="17">
        <v>3.2005324607163599E-2</v>
      </c>
      <c r="V108" s="17">
        <v>4.1964858980975198E-2</v>
      </c>
      <c r="W108" s="17">
        <v>4.2116793157969602E-2</v>
      </c>
      <c r="X108" s="17"/>
      <c r="Y108" s="17">
        <v>5.4781048385506202E-2</v>
      </c>
      <c r="Z108" s="17">
        <v>2.5321039486715199E-2</v>
      </c>
      <c r="AA108" s="17">
        <v>3.40006818002693E-2</v>
      </c>
      <c r="AB108" s="17">
        <v>6.60331611236189E-2</v>
      </c>
      <c r="AC108" s="17"/>
      <c r="AD108" s="17">
        <v>9.3676058144144397E-2</v>
      </c>
      <c r="AE108" s="17">
        <v>4.9002851980251901E-2</v>
      </c>
      <c r="AF108" s="17">
        <v>2.41044907057626E-2</v>
      </c>
      <c r="AG108" s="17">
        <v>3.5771162568491298E-2</v>
      </c>
      <c r="AH108" s="17">
        <v>1.4796251313560899E-2</v>
      </c>
      <c r="AI108" s="17">
        <v>2.0963646921353201E-2</v>
      </c>
      <c r="AJ108" s="17">
        <v>0</v>
      </c>
      <c r="AK108" s="17"/>
      <c r="AL108" s="17">
        <v>2.5839514160816101E-2</v>
      </c>
      <c r="AM108" s="17">
        <v>2.5383088750113299E-2</v>
      </c>
      <c r="AN108" s="17"/>
      <c r="AO108" s="17">
        <v>2.1544058661414501E-2</v>
      </c>
      <c r="AP108" s="17">
        <v>3.9278949376668801E-2</v>
      </c>
      <c r="AQ108" s="17"/>
      <c r="AR108" s="17">
        <v>1.8786794247947498E-2</v>
      </c>
      <c r="AS108" s="17">
        <v>2.03435938087108E-2</v>
      </c>
      <c r="AT108" s="17"/>
      <c r="AU108" s="17">
        <v>1.3481853964366E-2</v>
      </c>
      <c r="AV108" s="17">
        <v>4.1036455227608001E-2</v>
      </c>
    </row>
    <row r="109" spans="2:48" x14ac:dyDescent="0.25">
      <c r="B109" t="s">
        <v>110</v>
      </c>
      <c r="C109" s="17">
        <v>0.111965944918739</v>
      </c>
      <c r="D109" s="17">
        <v>8.9231953755903495E-2</v>
      </c>
      <c r="E109" s="17">
        <v>0.12752776024445001</v>
      </c>
      <c r="F109" s="17"/>
      <c r="G109" s="17">
        <v>0.14623601179037701</v>
      </c>
      <c r="H109" s="17">
        <v>0.16572972475117601</v>
      </c>
      <c r="I109" s="17">
        <v>8.2531758939527994E-2</v>
      </c>
      <c r="J109" s="17">
        <v>0.132367665656553</v>
      </c>
      <c r="K109" s="17">
        <v>9.6148718635317598E-2</v>
      </c>
      <c r="L109" s="17">
        <v>6.6201404678005296E-2</v>
      </c>
      <c r="M109" s="17"/>
      <c r="N109" s="17">
        <v>0.111745714383469</v>
      </c>
      <c r="O109" s="17">
        <v>0.120936580624565</v>
      </c>
      <c r="P109" s="17">
        <v>0.119065158475509</v>
      </c>
      <c r="Q109" s="17">
        <v>9.3060611917284E-2</v>
      </c>
      <c r="R109" s="17"/>
      <c r="S109" s="17">
        <v>0.103709352077549</v>
      </c>
      <c r="T109" s="17">
        <v>0.14073218556998199</v>
      </c>
      <c r="U109" s="17">
        <v>9.8746478683658406E-2</v>
      </c>
      <c r="V109" s="17">
        <v>0.122060395841594</v>
      </c>
      <c r="W109" s="17">
        <v>0.12831224013547199</v>
      </c>
      <c r="X109" s="17"/>
      <c r="Y109" s="17">
        <v>0.129055146770996</v>
      </c>
      <c r="Z109" s="17">
        <v>0.124668731839768</v>
      </c>
      <c r="AA109" s="17">
        <v>7.8401808714145205E-2</v>
      </c>
      <c r="AB109" s="17">
        <v>5.87178991678107E-2</v>
      </c>
      <c r="AC109" s="17"/>
      <c r="AD109" s="17">
        <v>0.13036880787388999</v>
      </c>
      <c r="AE109" s="17">
        <v>0.111201501483892</v>
      </c>
      <c r="AF109" s="17">
        <v>0.124840323254828</v>
      </c>
      <c r="AG109" s="17">
        <v>0.103621103175251</v>
      </c>
      <c r="AH109" s="17">
        <v>0.11185297386646301</v>
      </c>
      <c r="AI109" s="17">
        <v>9.9205352791263801E-2</v>
      </c>
      <c r="AJ109" s="17">
        <v>5.0176393930017597E-2</v>
      </c>
      <c r="AK109" s="17"/>
      <c r="AL109" s="17">
        <v>0.11558255641627201</v>
      </c>
      <c r="AM109" s="17">
        <v>9.7222190917290993E-2</v>
      </c>
      <c r="AN109" s="17"/>
      <c r="AO109" s="17">
        <v>0.119978431357434</v>
      </c>
      <c r="AP109" s="17">
        <v>0.101116827775815</v>
      </c>
      <c r="AQ109" s="17"/>
      <c r="AR109" s="17">
        <v>0.112833816806945</v>
      </c>
      <c r="AS109" s="17">
        <v>9.7915567078505697E-2</v>
      </c>
      <c r="AT109" s="17"/>
      <c r="AU109" s="17">
        <v>0.10986712000532201</v>
      </c>
      <c r="AV109" s="17">
        <v>0.114145085444381</v>
      </c>
    </row>
    <row r="110" spans="2:48" x14ac:dyDescent="0.25">
      <c r="B110" t="s">
        <v>111</v>
      </c>
      <c r="C110" s="17">
        <v>0.65022006536783294</v>
      </c>
      <c r="D110" s="17">
        <v>0.72001517072370202</v>
      </c>
      <c r="E110" s="17">
        <v>0.58881973872031301</v>
      </c>
      <c r="F110" s="17"/>
      <c r="G110" s="17">
        <v>0.56202542988396198</v>
      </c>
      <c r="H110" s="17">
        <v>0.57343181517020503</v>
      </c>
      <c r="I110" s="17">
        <v>0.61196283360843295</v>
      </c>
      <c r="J110" s="17">
        <v>0.56795761549918</v>
      </c>
      <c r="K110" s="17">
        <v>0.69108126182696294</v>
      </c>
      <c r="L110" s="17">
        <v>0.82643827430580596</v>
      </c>
      <c r="M110" s="17"/>
      <c r="N110" s="17">
        <v>0.67162043144542805</v>
      </c>
      <c r="O110" s="17">
        <v>0.64584727089941796</v>
      </c>
      <c r="P110" s="17">
        <v>0.63858543436604298</v>
      </c>
      <c r="Q110" s="17">
        <v>0.65729421514434005</v>
      </c>
      <c r="R110" s="17"/>
      <c r="S110" s="17">
        <v>0.67652254375921095</v>
      </c>
      <c r="T110" s="17">
        <v>0.60772522693386199</v>
      </c>
      <c r="U110" s="17">
        <v>0.62088856319101804</v>
      </c>
      <c r="V110" s="17">
        <v>0.65995437227342801</v>
      </c>
      <c r="W110" s="17">
        <v>0.508658593603033</v>
      </c>
      <c r="X110" s="17"/>
      <c r="Y110" s="17">
        <v>0.49888529061560899</v>
      </c>
      <c r="Z110" s="17">
        <v>0.65892584374660002</v>
      </c>
      <c r="AA110" s="17">
        <v>0.76500745261470504</v>
      </c>
      <c r="AB110" s="17">
        <v>0.81053490665998595</v>
      </c>
      <c r="AC110" s="17"/>
      <c r="AD110" s="17">
        <v>0.38262167617826798</v>
      </c>
      <c r="AE110" s="17">
        <v>0.61218103833780102</v>
      </c>
      <c r="AF110" s="17">
        <v>0.62419786203625305</v>
      </c>
      <c r="AG110" s="17">
        <v>0.70453668712053197</v>
      </c>
      <c r="AH110" s="17">
        <v>0.74835643286875497</v>
      </c>
      <c r="AI110" s="17">
        <v>0.797247669047073</v>
      </c>
      <c r="AJ110" s="17">
        <v>0.89185616521770705</v>
      </c>
      <c r="AK110" s="17"/>
      <c r="AL110" s="17">
        <v>0.68258738165225397</v>
      </c>
      <c r="AM110" s="17">
        <v>0.72115231824871895</v>
      </c>
      <c r="AN110" s="17"/>
      <c r="AO110" s="17">
        <v>0.67656804202534004</v>
      </c>
      <c r="AP110" s="17">
        <v>0.70736130521158502</v>
      </c>
      <c r="AQ110" s="17"/>
      <c r="AR110" s="17">
        <v>0.70265113417202196</v>
      </c>
      <c r="AS110" s="17">
        <v>0.73478481358975001</v>
      </c>
      <c r="AT110" s="17"/>
      <c r="AU110" s="17">
        <v>0.72017366161560503</v>
      </c>
      <c r="AV110" s="17">
        <v>0.66957543687274401</v>
      </c>
    </row>
    <row r="111" spans="2:48" x14ac:dyDescent="0.25">
      <c r="B111" t="s">
        <v>81</v>
      </c>
      <c r="C111" s="17">
        <v>0.53825412044909404</v>
      </c>
      <c r="D111" s="17">
        <v>0.63078321696779904</v>
      </c>
      <c r="E111" s="17">
        <v>0.46129197847586401</v>
      </c>
      <c r="F111" s="17"/>
      <c r="G111" s="17">
        <v>0.41578941809358499</v>
      </c>
      <c r="H111" s="17">
        <v>0.407702090419029</v>
      </c>
      <c r="I111" s="17">
        <v>0.52943107466890504</v>
      </c>
      <c r="J111" s="17">
        <v>0.435589949842626</v>
      </c>
      <c r="K111" s="17">
        <v>0.59493254319164501</v>
      </c>
      <c r="L111" s="17">
        <v>0.76023686962780102</v>
      </c>
      <c r="M111" s="17"/>
      <c r="N111" s="17">
        <v>0.55987471706195802</v>
      </c>
      <c r="O111" s="17">
        <v>0.52491069027485404</v>
      </c>
      <c r="P111" s="17">
        <v>0.51952027589053495</v>
      </c>
      <c r="Q111" s="17">
        <v>0.56423360322705696</v>
      </c>
      <c r="R111" s="17"/>
      <c r="S111" s="17">
        <v>0.572813191681662</v>
      </c>
      <c r="T111" s="17">
        <v>0.46699304136387998</v>
      </c>
      <c r="U111" s="17">
        <v>0.52214208450735999</v>
      </c>
      <c r="V111" s="17">
        <v>0.53789397643183401</v>
      </c>
      <c r="W111" s="17">
        <v>0.38034635346756102</v>
      </c>
      <c r="X111" s="17"/>
      <c r="Y111" s="17">
        <v>0.36983014384461399</v>
      </c>
      <c r="Z111" s="17">
        <v>0.53425711190683201</v>
      </c>
      <c r="AA111" s="17">
        <v>0.68660564390056</v>
      </c>
      <c r="AB111" s="17">
        <v>0.75181700749217495</v>
      </c>
      <c r="AC111" s="17"/>
      <c r="AD111" s="17">
        <v>0.25225286830437699</v>
      </c>
      <c r="AE111" s="17">
        <v>0.50097953685390995</v>
      </c>
      <c r="AF111" s="17">
        <v>0.49935753878142503</v>
      </c>
      <c r="AG111" s="17">
        <v>0.600915583945281</v>
      </c>
      <c r="AH111" s="17">
        <v>0.63650345900229199</v>
      </c>
      <c r="AI111" s="17">
        <v>0.69804231625580904</v>
      </c>
      <c r="AJ111" s="17">
        <v>0.841679771287689</v>
      </c>
      <c r="AK111" s="17"/>
      <c r="AL111" s="17">
        <v>0.56700482523598195</v>
      </c>
      <c r="AM111" s="17">
        <v>0.62393012733142805</v>
      </c>
      <c r="AN111" s="17"/>
      <c r="AO111" s="17">
        <v>0.55658961066790702</v>
      </c>
      <c r="AP111" s="17">
        <v>0.60624447743577004</v>
      </c>
      <c r="AQ111" s="17"/>
      <c r="AR111" s="17">
        <v>0.58981731736507703</v>
      </c>
      <c r="AS111" s="17">
        <v>0.63686924651124399</v>
      </c>
      <c r="AT111" s="17"/>
      <c r="AU111" s="17">
        <v>0.61030654161028297</v>
      </c>
      <c r="AV111" s="17">
        <v>0.55543035142836295</v>
      </c>
    </row>
    <row r="112" spans="2:48" x14ac:dyDescent="0.25"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</row>
    <row r="113" spans="2:48" x14ac:dyDescent="0.25">
      <c r="B113" s="6" t="s">
        <v>115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</row>
    <row r="114" spans="2:48" x14ac:dyDescent="0.25">
      <c r="B114" s="24" t="s">
        <v>68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</row>
    <row r="115" spans="2:48" x14ac:dyDescent="0.25">
      <c r="B115" t="s">
        <v>105</v>
      </c>
      <c r="C115" s="17">
        <v>7.7524578904542799E-2</v>
      </c>
      <c r="D115" s="17">
        <v>5.8341263891879498E-2</v>
      </c>
      <c r="E115" s="17">
        <v>8.9604505850081395E-2</v>
      </c>
      <c r="F115" s="17"/>
      <c r="G115" s="17">
        <v>9.9203348771664701E-2</v>
      </c>
      <c r="H115" s="17">
        <v>0.120287469717911</v>
      </c>
      <c r="I115" s="17">
        <v>6.6082271442167703E-2</v>
      </c>
      <c r="J115" s="17">
        <v>7.89547826443011E-2</v>
      </c>
      <c r="K115" s="17">
        <v>6.6630169309873602E-2</v>
      </c>
      <c r="L115" s="17">
        <v>4.4934287818397797E-2</v>
      </c>
      <c r="M115" s="17"/>
      <c r="N115" s="17">
        <v>8.2453753236278293E-2</v>
      </c>
      <c r="O115" s="17">
        <v>6.9416143684617099E-2</v>
      </c>
      <c r="P115" s="17">
        <v>8.11248927537222E-2</v>
      </c>
      <c r="Q115" s="17">
        <v>7.5321070257018202E-2</v>
      </c>
      <c r="R115" s="17"/>
      <c r="S115" s="17">
        <v>6.9152019949610496E-2</v>
      </c>
      <c r="T115" s="17">
        <v>9.5390474363774194E-2</v>
      </c>
      <c r="U115" s="17">
        <v>9.3860434703567294E-2</v>
      </c>
      <c r="V115" s="17">
        <v>5.7016113319405801E-2</v>
      </c>
      <c r="W115" s="17">
        <v>0.10599803292425</v>
      </c>
      <c r="X115" s="17"/>
      <c r="Y115" s="17">
        <v>0.102861992489635</v>
      </c>
      <c r="Z115" s="17">
        <v>8.1044095866314003E-2</v>
      </c>
      <c r="AA115" s="17">
        <v>4.5402936833395302E-2</v>
      </c>
      <c r="AB115" s="17">
        <v>5.72935531599503E-2</v>
      </c>
      <c r="AC115" s="17"/>
      <c r="AD115" s="17">
        <v>6.2650497420170495E-2</v>
      </c>
      <c r="AE115" s="17">
        <v>9.31809901799516E-2</v>
      </c>
      <c r="AF115" s="17">
        <v>9.0189450385373293E-2</v>
      </c>
      <c r="AG115" s="17">
        <v>7.4891417121323897E-2</v>
      </c>
      <c r="AH115" s="17">
        <v>5.9795520787524897E-2</v>
      </c>
      <c r="AI115" s="17">
        <v>7.9134562373366996E-2</v>
      </c>
      <c r="AJ115" s="17">
        <v>5.1807036736305503E-2</v>
      </c>
      <c r="AK115" s="17"/>
      <c r="AL115" s="17">
        <v>8.1745911472766206E-2</v>
      </c>
      <c r="AM115" s="17">
        <v>4.7478246798062E-2</v>
      </c>
      <c r="AN115" s="17"/>
      <c r="AO115" s="17">
        <v>8.1680925390755596E-2</v>
      </c>
      <c r="AP115" s="17">
        <v>5.86962813937313E-2</v>
      </c>
      <c r="AQ115" s="17"/>
      <c r="AR115" s="17">
        <v>7.9351582247710106E-2</v>
      </c>
      <c r="AS115" s="17">
        <v>5.1917295280145798E-2</v>
      </c>
      <c r="AT115" s="17"/>
      <c r="AU115" s="17">
        <v>8.5547202687748305E-2</v>
      </c>
      <c r="AV115" s="17">
        <v>6.9355305537995196E-2</v>
      </c>
    </row>
    <row r="116" spans="2:48" x14ac:dyDescent="0.25">
      <c r="B116" t="s">
        <v>106</v>
      </c>
      <c r="C116" s="17">
        <v>0.13410907666738001</v>
      </c>
      <c r="D116" s="17">
        <v>0.117423234964703</v>
      </c>
      <c r="E116" s="17">
        <v>0.14814455233302901</v>
      </c>
      <c r="F116" s="17"/>
      <c r="G116" s="17">
        <v>0.16716584167038401</v>
      </c>
      <c r="H116" s="17">
        <v>0.148969172739015</v>
      </c>
      <c r="I116" s="17">
        <v>0.120293877881072</v>
      </c>
      <c r="J116" s="17">
        <v>0.13364010431403101</v>
      </c>
      <c r="K116" s="17">
        <v>0.115395498120465</v>
      </c>
      <c r="L116" s="17">
        <v>0.128002579066858</v>
      </c>
      <c r="M116" s="17"/>
      <c r="N116" s="17">
        <v>0.11951032368895199</v>
      </c>
      <c r="O116" s="17">
        <v>0.17413740010661599</v>
      </c>
      <c r="P116" s="17">
        <v>0.12459530217451199</v>
      </c>
      <c r="Q116" s="17">
        <v>0.124931682048512</v>
      </c>
      <c r="R116" s="17"/>
      <c r="S116" s="17">
        <v>0.128517167636791</v>
      </c>
      <c r="T116" s="17">
        <v>0.15245077351915801</v>
      </c>
      <c r="U116" s="17">
        <v>0.15213322230531801</v>
      </c>
      <c r="V116" s="17">
        <v>0.102831457753548</v>
      </c>
      <c r="W116" s="17">
        <v>0.121476734441809</v>
      </c>
      <c r="X116" s="17"/>
      <c r="Y116" s="17">
        <v>0.111072286932262</v>
      </c>
      <c r="Z116" s="17">
        <v>0.14736640648673399</v>
      </c>
      <c r="AA116" s="17">
        <v>0.137336032264745</v>
      </c>
      <c r="AB116" s="17">
        <v>9.0681681266638101E-2</v>
      </c>
      <c r="AC116" s="17"/>
      <c r="AD116" s="17">
        <v>0.13105871952586401</v>
      </c>
      <c r="AE116" s="17">
        <v>0.11969524010600401</v>
      </c>
      <c r="AF116" s="17">
        <v>0.15107947985516801</v>
      </c>
      <c r="AG116" s="17">
        <v>0.144283196876862</v>
      </c>
      <c r="AH116" s="17">
        <v>0.13891371180963</v>
      </c>
      <c r="AI116" s="17">
        <v>0.123476952282293</v>
      </c>
      <c r="AJ116" s="17">
        <v>0.17023004579171999</v>
      </c>
      <c r="AK116" s="17"/>
      <c r="AL116" s="17">
        <v>0.16418340942164</v>
      </c>
      <c r="AM116" s="17">
        <v>9.1410405206778594E-2</v>
      </c>
      <c r="AN116" s="17"/>
      <c r="AO116" s="17">
        <v>0.173120463606835</v>
      </c>
      <c r="AP116" s="17">
        <v>8.1653979357309794E-2</v>
      </c>
      <c r="AQ116" s="17"/>
      <c r="AR116" s="17">
        <v>0.16173661846859599</v>
      </c>
      <c r="AS116" s="17">
        <v>0.10051152803994</v>
      </c>
      <c r="AT116" s="17"/>
      <c r="AU116" s="17">
        <v>0.161299342881882</v>
      </c>
      <c r="AV116" s="17">
        <v>9.9151906738392401E-2</v>
      </c>
    </row>
    <row r="117" spans="2:48" x14ac:dyDescent="0.25">
      <c r="B117" t="s">
        <v>107</v>
      </c>
      <c r="C117" s="17">
        <v>0.135371546500093</v>
      </c>
      <c r="D117" s="17">
        <v>0.11433037100571999</v>
      </c>
      <c r="E117" s="17">
        <v>0.155102670473792</v>
      </c>
      <c r="F117" s="17"/>
      <c r="G117" s="17">
        <v>0.13591565119097501</v>
      </c>
      <c r="H117" s="17">
        <v>0.14423632192938399</v>
      </c>
      <c r="I117" s="17">
        <v>0.13777033961559901</v>
      </c>
      <c r="J117" s="17">
        <v>0.161698219314831</v>
      </c>
      <c r="K117" s="17">
        <v>0.13477013970874399</v>
      </c>
      <c r="L117" s="17">
        <v>0.106264993011197</v>
      </c>
      <c r="M117" s="17"/>
      <c r="N117" s="17">
        <v>0.162588975534427</v>
      </c>
      <c r="O117" s="17">
        <v>0.110512849882447</v>
      </c>
      <c r="P117" s="17">
        <v>0.13275448163737</v>
      </c>
      <c r="Q117" s="17">
        <v>0.14172203152064999</v>
      </c>
      <c r="R117" s="17"/>
      <c r="S117" s="17">
        <v>0.122435902667573</v>
      </c>
      <c r="T117" s="17">
        <v>0.141466490076502</v>
      </c>
      <c r="U117" s="17">
        <v>0.18239266115333999</v>
      </c>
      <c r="V117" s="17">
        <v>0.14724245061352301</v>
      </c>
      <c r="W117" s="17">
        <v>0.11520822386841401</v>
      </c>
      <c r="X117" s="17"/>
      <c r="Y117" s="17">
        <v>0.19747661998281399</v>
      </c>
      <c r="Z117" s="17">
        <v>0.13598193480500001</v>
      </c>
      <c r="AA117" s="17">
        <v>9.2703528236410399E-2</v>
      </c>
      <c r="AB117" s="17">
        <v>4.0534416803793501E-2</v>
      </c>
      <c r="AC117" s="17"/>
      <c r="AD117" s="17">
        <v>0.225858603303393</v>
      </c>
      <c r="AE117" s="17">
        <v>0.11456916895404</v>
      </c>
      <c r="AF117" s="17">
        <v>0.15231532575243401</v>
      </c>
      <c r="AG117" s="17">
        <v>0.12713851822179001</v>
      </c>
      <c r="AH117" s="17">
        <v>0.12073079985413</v>
      </c>
      <c r="AI117" s="17">
        <v>0.103817844540917</v>
      </c>
      <c r="AJ117" s="17">
        <v>9.6343575523509001E-2</v>
      </c>
      <c r="AK117" s="17"/>
      <c r="AL117" s="17">
        <v>0.13889237725397</v>
      </c>
      <c r="AM117" s="17">
        <v>0.101431654883493</v>
      </c>
      <c r="AN117" s="17"/>
      <c r="AO117" s="17">
        <v>0.143791526351149</v>
      </c>
      <c r="AP117" s="17">
        <v>0.101742395697099</v>
      </c>
      <c r="AQ117" s="17"/>
      <c r="AR117" s="17">
        <v>0.13251958629324301</v>
      </c>
      <c r="AS117" s="17">
        <v>0.10269163286727601</v>
      </c>
      <c r="AT117" s="17"/>
      <c r="AU117" s="17">
        <v>0.128320056999492</v>
      </c>
      <c r="AV117" s="17">
        <v>0.103372094456403</v>
      </c>
    </row>
    <row r="118" spans="2:48" x14ac:dyDescent="0.25">
      <c r="B118" t="s">
        <v>108</v>
      </c>
      <c r="C118" s="17">
        <v>0.29134652067837402</v>
      </c>
      <c r="D118" s="17">
        <v>0.30941537912239397</v>
      </c>
      <c r="E118" s="17">
        <v>0.27820707244227799</v>
      </c>
      <c r="F118" s="17"/>
      <c r="G118" s="17">
        <v>0.26261129688371398</v>
      </c>
      <c r="H118" s="17">
        <v>0.26039736641256001</v>
      </c>
      <c r="I118" s="17">
        <v>0.29523425749966697</v>
      </c>
      <c r="J118" s="17">
        <v>0.24961860077318301</v>
      </c>
      <c r="K118" s="17">
        <v>0.29386146293610499</v>
      </c>
      <c r="L118" s="17">
        <v>0.36084203550382199</v>
      </c>
      <c r="M118" s="17"/>
      <c r="N118" s="17">
        <v>0.32135564106883802</v>
      </c>
      <c r="O118" s="17">
        <v>0.29624352604593701</v>
      </c>
      <c r="P118" s="17">
        <v>0.27874199146517498</v>
      </c>
      <c r="Q118" s="17">
        <v>0.285809704436853</v>
      </c>
      <c r="R118" s="17"/>
      <c r="S118" s="17">
        <v>0.29312776910321398</v>
      </c>
      <c r="T118" s="17">
        <v>0.29207621389659899</v>
      </c>
      <c r="U118" s="17">
        <v>0.26356049873647103</v>
      </c>
      <c r="V118" s="17">
        <v>0.29806844518304298</v>
      </c>
      <c r="W118" s="17">
        <v>0.39727685324655099</v>
      </c>
      <c r="X118" s="17"/>
      <c r="Y118" s="17">
        <v>0.22681476615301499</v>
      </c>
      <c r="Z118" s="17">
        <v>0.29232946227579498</v>
      </c>
      <c r="AA118" s="17">
        <v>0.33342749052088899</v>
      </c>
      <c r="AB118" s="17">
        <v>0.41096717125903498</v>
      </c>
      <c r="AC118" s="17"/>
      <c r="AD118" s="17">
        <v>0.147501546770753</v>
      </c>
      <c r="AE118" s="17">
        <v>0.27604181017658602</v>
      </c>
      <c r="AF118" s="17">
        <v>0.28923774778671302</v>
      </c>
      <c r="AG118" s="17">
        <v>0.34013854608400801</v>
      </c>
      <c r="AH118" s="17">
        <v>0.32759384119170298</v>
      </c>
      <c r="AI118" s="17">
        <v>0.32618185184035398</v>
      </c>
      <c r="AJ118" s="17">
        <v>0.39672492582434499</v>
      </c>
      <c r="AK118" s="17"/>
      <c r="AL118" s="17">
        <v>0.31860709012621002</v>
      </c>
      <c r="AM118" s="17">
        <v>0.29553126013053299</v>
      </c>
      <c r="AN118" s="17"/>
      <c r="AO118" s="17">
        <v>0.310533342672763</v>
      </c>
      <c r="AP118" s="17">
        <v>0.271767405844276</v>
      </c>
      <c r="AQ118" s="17"/>
      <c r="AR118" s="17">
        <v>0.32588091777327099</v>
      </c>
      <c r="AS118" s="17">
        <v>0.27715741617814399</v>
      </c>
      <c r="AT118" s="17"/>
      <c r="AU118" s="17">
        <v>0.33289276478151397</v>
      </c>
      <c r="AV118" s="17">
        <v>0.26720799671141399</v>
      </c>
    </row>
    <row r="119" spans="2:48" x14ac:dyDescent="0.25">
      <c r="B119" t="s">
        <v>109</v>
      </c>
      <c r="C119" s="17">
        <v>0.34941470275467301</v>
      </c>
      <c r="D119" s="17">
        <v>0.39085654360399902</v>
      </c>
      <c r="E119" s="17">
        <v>0.31491080553872802</v>
      </c>
      <c r="F119" s="17"/>
      <c r="G119" s="17">
        <v>0.31667184078079602</v>
      </c>
      <c r="H119" s="17">
        <v>0.320532591189926</v>
      </c>
      <c r="I119" s="17">
        <v>0.358523921004609</v>
      </c>
      <c r="J119" s="17">
        <v>0.35806636988542201</v>
      </c>
      <c r="K119" s="17">
        <v>0.38360248168646799</v>
      </c>
      <c r="L119" s="17">
        <v>0.352601102116402</v>
      </c>
      <c r="M119" s="17"/>
      <c r="N119" s="17">
        <v>0.29681861165791601</v>
      </c>
      <c r="O119" s="17">
        <v>0.33945670807810202</v>
      </c>
      <c r="P119" s="17">
        <v>0.37234982947491801</v>
      </c>
      <c r="Q119" s="17">
        <v>0.358969166540825</v>
      </c>
      <c r="R119" s="17"/>
      <c r="S119" s="17">
        <v>0.37611298011187899</v>
      </c>
      <c r="T119" s="17">
        <v>0.30135597851822998</v>
      </c>
      <c r="U119" s="17">
        <v>0.30194981325218301</v>
      </c>
      <c r="V119" s="17">
        <v>0.38208029989943199</v>
      </c>
      <c r="W119" s="17">
        <v>0.235983890595756</v>
      </c>
      <c r="X119" s="17"/>
      <c r="Y119" s="17">
        <v>0.33849111499443901</v>
      </c>
      <c r="Z119" s="17">
        <v>0.33371011546692098</v>
      </c>
      <c r="AA119" s="17">
        <v>0.38804965872365299</v>
      </c>
      <c r="AB119" s="17">
        <v>0.38737925364381398</v>
      </c>
      <c r="AC119" s="17"/>
      <c r="AD119" s="17">
        <v>0.43293063297981899</v>
      </c>
      <c r="AE119" s="17">
        <v>0.369914165640291</v>
      </c>
      <c r="AF119" s="17">
        <v>0.30311948614787798</v>
      </c>
      <c r="AG119" s="17">
        <v>0.305846210181207</v>
      </c>
      <c r="AH119" s="17">
        <v>0.35108005785843599</v>
      </c>
      <c r="AI119" s="17">
        <v>0.36191220685717801</v>
      </c>
      <c r="AJ119" s="17">
        <v>0.28489441612411998</v>
      </c>
      <c r="AK119" s="17"/>
      <c r="AL119" s="17">
        <v>0.28534856917715401</v>
      </c>
      <c r="AM119" s="17">
        <v>0.45633939755702502</v>
      </c>
      <c r="AN119" s="17"/>
      <c r="AO119" s="17">
        <v>0.28232680720126202</v>
      </c>
      <c r="AP119" s="17">
        <v>0.47675878006091399</v>
      </c>
      <c r="AQ119" s="17"/>
      <c r="AR119" s="17">
        <v>0.29546757026920401</v>
      </c>
      <c r="AS119" s="17">
        <v>0.46280591161285101</v>
      </c>
      <c r="AT119" s="17"/>
      <c r="AU119" s="17">
        <v>0.28545325874911398</v>
      </c>
      <c r="AV119" s="17">
        <v>0.45495069394432902</v>
      </c>
    </row>
    <row r="120" spans="2:48" x14ac:dyDescent="0.25">
      <c r="B120" t="s">
        <v>80</v>
      </c>
      <c r="C120" s="17">
        <v>1.2233574494936899E-2</v>
      </c>
      <c r="D120" s="17">
        <v>9.6332074113042593E-3</v>
      </c>
      <c r="E120" s="17">
        <v>1.40303933620907E-2</v>
      </c>
      <c r="F120" s="17"/>
      <c r="G120" s="17">
        <v>1.8432020702467002E-2</v>
      </c>
      <c r="H120" s="17">
        <v>5.5770780112035503E-3</v>
      </c>
      <c r="I120" s="17">
        <v>2.20953325568858E-2</v>
      </c>
      <c r="J120" s="17">
        <v>1.8021923068232401E-2</v>
      </c>
      <c r="K120" s="17">
        <v>5.74024823834409E-3</v>
      </c>
      <c r="L120" s="17">
        <v>7.35500248332434E-3</v>
      </c>
      <c r="M120" s="17"/>
      <c r="N120" s="17">
        <v>1.7272694813589399E-2</v>
      </c>
      <c r="O120" s="17">
        <v>1.02333722022816E-2</v>
      </c>
      <c r="P120" s="17">
        <v>1.0433502494302501E-2</v>
      </c>
      <c r="Q120" s="17">
        <v>1.3246345196140701E-2</v>
      </c>
      <c r="R120" s="17"/>
      <c r="S120" s="17">
        <v>1.0654160530932299E-2</v>
      </c>
      <c r="T120" s="17">
        <v>1.7260069625737E-2</v>
      </c>
      <c r="U120" s="17">
        <v>6.1033698491205603E-3</v>
      </c>
      <c r="V120" s="17">
        <v>1.27612332310477E-2</v>
      </c>
      <c r="W120" s="17">
        <v>2.40562649232198E-2</v>
      </c>
      <c r="X120" s="17"/>
      <c r="Y120" s="17">
        <v>2.3283219447834201E-2</v>
      </c>
      <c r="Z120" s="17">
        <v>9.5679850992364396E-3</v>
      </c>
      <c r="AA120" s="17">
        <v>3.0803534209066599E-3</v>
      </c>
      <c r="AB120" s="17">
        <v>1.3143923866769E-2</v>
      </c>
      <c r="AC120" s="17"/>
      <c r="AD120" s="17">
        <v>0</v>
      </c>
      <c r="AE120" s="17">
        <v>2.65986249431274E-2</v>
      </c>
      <c r="AF120" s="17">
        <v>1.40585100724338E-2</v>
      </c>
      <c r="AG120" s="17">
        <v>7.7021115148097003E-3</v>
      </c>
      <c r="AH120" s="17">
        <v>1.88606849857635E-3</v>
      </c>
      <c r="AI120" s="17">
        <v>5.4765821058900899E-3</v>
      </c>
      <c r="AJ120" s="17">
        <v>0</v>
      </c>
      <c r="AK120" s="17"/>
      <c r="AL120" s="17">
        <v>1.1222642548260201E-2</v>
      </c>
      <c r="AM120" s="17">
        <v>7.8090354241085597E-3</v>
      </c>
      <c r="AN120" s="17"/>
      <c r="AO120" s="17">
        <v>8.5469347772358095E-3</v>
      </c>
      <c r="AP120" s="17">
        <v>9.3811576466690198E-3</v>
      </c>
      <c r="AQ120" s="17"/>
      <c r="AR120" s="17">
        <v>5.0437249479767096E-3</v>
      </c>
      <c r="AS120" s="17">
        <v>4.9162160216432898E-3</v>
      </c>
      <c r="AT120" s="17"/>
      <c r="AU120" s="17">
        <v>6.4873739002507596E-3</v>
      </c>
      <c r="AV120" s="17">
        <v>5.9620026114670403E-3</v>
      </c>
    </row>
    <row r="121" spans="2:48" x14ac:dyDescent="0.25">
      <c r="B121" t="s">
        <v>110</v>
      </c>
      <c r="C121" s="17">
        <v>0.21163365557192201</v>
      </c>
      <c r="D121" s="17">
        <v>0.17576449885658199</v>
      </c>
      <c r="E121" s="17">
        <v>0.23774905818311101</v>
      </c>
      <c r="F121" s="17"/>
      <c r="G121" s="17">
        <v>0.26636919044204799</v>
      </c>
      <c r="H121" s="17">
        <v>0.26925664245692599</v>
      </c>
      <c r="I121" s="17">
        <v>0.18637614932323901</v>
      </c>
      <c r="J121" s="17">
        <v>0.21259488695833201</v>
      </c>
      <c r="K121" s="17">
        <v>0.18202566743033899</v>
      </c>
      <c r="L121" s="17">
        <v>0.172936866885256</v>
      </c>
      <c r="M121" s="17"/>
      <c r="N121" s="17">
        <v>0.20196407692523</v>
      </c>
      <c r="O121" s="17">
        <v>0.24355354379123301</v>
      </c>
      <c r="P121" s="17">
        <v>0.20572019492823501</v>
      </c>
      <c r="Q121" s="17">
        <v>0.200252752305531</v>
      </c>
      <c r="R121" s="17"/>
      <c r="S121" s="17">
        <v>0.19766918758640101</v>
      </c>
      <c r="T121" s="17">
        <v>0.24784124788293199</v>
      </c>
      <c r="U121" s="17">
        <v>0.24599365700888601</v>
      </c>
      <c r="V121" s="17">
        <v>0.159847571072954</v>
      </c>
      <c r="W121" s="17">
        <v>0.22747476736605901</v>
      </c>
      <c r="X121" s="17"/>
      <c r="Y121" s="17">
        <v>0.21393427942189799</v>
      </c>
      <c r="Z121" s="17">
        <v>0.22841050235304799</v>
      </c>
      <c r="AA121" s="17">
        <v>0.182738969098141</v>
      </c>
      <c r="AB121" s="17">
        <v>0.147975234426588</v>
      </c>
      <c r="AC121" s="17"/>
      <c r="AD121" s="17">
        <v>0.19370921694603499</v>
      </c>
      <c r="AE121" s="17">
        <v>0.21287623028595501</v>
      </c>
      <c r="AF121" s="17">
        <v>0.241268930240541</v>
      </c>
      <c r="AG121" s="17">
        <v>0.219174613998186</v>
      </c>
      <c r="AH121" s="17">
        <v>0.19870923259715501</v>
      </c>
      <c r="AI121" s="17">
        <v>0.20261151465565999</v>
      </c>
      <c r="AJ121" s="17">
        <v>0.22203708252802601</v>
      </c>
      <c r="AK121" s="17"/>
      <c r="AL121" s="17">
        <v>0.245929320894406</v>
      </c>
      <c r="AM121" s="17">
        <v>0.13888865200484099</v>
      </c>
      <c r="AN121" s="17"/>
      <c r="AO121" s="17">
        <v>0.25480138899758997</v>
      </c>
      <c r="AP121" s="17">
        <v>0.14035026075104101</v>
      </c>
      <c r="AQ121" s="17"/>
      <c r="AR121" s="17">
        <v>0.24108820071630599</v>
      </c>
      <c r="AS121" s="17">
        <v>0.152428823320086</v>
      </c>
      <c r="AT121" s="17"/>
      <c r="AU121" s="17">
        <v>0.24684654556963001</v>
      </c>
      <c r="AV121" s="17">
        <v>0.16850721227638801</v>
      </c>
    </row>
    <row r="122" spans="2:48" x14ac:dyDescent="0.25">
      <c r="B122" t="s">
        <v>111</v>
      </c>
      <c r="C122" s="17">
        <v>0.64076122343304798</v>
      </c>
      <c r="D122" s="17">
        <v>0.70027192272639305</v>
      </c>
      <c r="E122" s="17">
        <v>0.59311787798100601</v>
      </c>
      <c r="F122" s="17"/>
      <c r="G122" s="17">
        <v>0.57928313766451001</v>
      </c>
      <c r="H122" s="17">
        <v>0.580929957602486</v>
      </c>
      <c r="I122" s="17">
        <v>0.65375817850427598</v>
      </c>
      <c r="J122" s="17">
        <v>0.60768497065860505</v>
      </c>
      <c r="K122" s="17">
        <v>0.67746394462257298</v>
      </c>
      <c r="L122" s="17">
        <v>0.71344313762022404</v>
      </c>
      <c r="M122" s="17"/>
      <c r="N122" s="17">
        <v>0.61817425272675397</v>
      </c>
      <c r="O122" s="17">
        <v>0.63570023412403798</v>
      </c>
      <c r="P122" s="17">
        <v>0.65109182094009299</v>
      </c>
      <c r="Q122" s="17">
        <v>0.64477887097767805</v>
      </c>
      <c r="R122" s="17"/>
      <c r="S122" s="17">
        <v>0.66924074921509302</v>
      </c>
      <c r="T122" s="17">
        <v>0.59343219241482903</v>
      </c>
      <c r="U122" s="17">
        <v>0.56551031198865398</v>
      </c>
      <c r="V122" s="17">
        <v>0.68014874508247503</v>
      </c>
      <c r="W122" s="17">
        <v>0.63326074384230702</v>
      </c>
      <c r="X122" s="17"/>
      <c r="Y122" s="17">
        <v>0.56530588114745495</v>
      </c>
      <c r="Z122" s="17">
        <v>0.62603957774271601</v>
      </c>
      <c r="AA122" s="17">
        <v>0.72147714924454198</v>
      </c>
      <c r="AB122" s="17">
        <v>0.79834642490284902</v>
      </c>
      <c r="AC122" s="17"/>
      <c r="AD122" s="17">
        <v>0.58043217975057204</v>
      </c>
      <c r="AE122" s="17">
        <v>0.64595597581687703</v>
      </c>
      <c r="AF122" s="17">
        <v>0.59235723393459006</v>
      </c>
      <c r="AG122" s="17">
        <v>0.64598475626521501</v>
      </c>
      <c r="AH122" s="17">
        <v>0.67867389905013897</v>
      </c>
      <c r="AI122" s="17">
        <v>0.68809405869753304</v>
      </c>
      <c r="AJ122" s="17">
        <v>0.68161934194846496</v>
      </c>
      <c r="AK122" s="17"/>
      <c r="AL122" s="17">
        <v>0.60395565930336403</v>
      </c>
      <c r="AM122" s="17">
        <v>0.75187065768755801</v>
      </c>
      <c r="AN122" s="17"/>
      <c r="AO122" s="17">
        <v>0.59286014987402502</v>
      </c>
      <c r="AP122" s="17">
        <v>0.74852618590519104</v>
      </c>
      <c r="AQ122" s="17"/>
      <c r="AR122" s="17">
        <v>0.621348488042475</v>
      </c>
      <c r="AS122" s="17">
        <v>0.73996332779099505</v>
      </c>
      <c r="AT122" s="17"/>
      <c r="AU122" s="17">
        <v>0.61834602353062795</v>
      </c>
      <c r="AV122" s="17">
        <v>0.72215869065574301</v>
      </c>
    </row>
    <row r="123" spans="2:48" x14ac:dyDescent="0.25">
      <c r="B123" t="s">
        <v>81</v>
      </c>
      <c r="C123" s="17">
        <v>0.42912756786112499</v>
      </c>
      <c r="D123" s="17">
        <v>0.52450742386981097</v>
      </c>
      <c r="E123" s="17">
        <v>0.35536881979789497</v>
      </c>
      <c r="F123" s="17"/>
      <c r="G123" s="17">
        <v>0.31291394722246102</v>
      </c>
      <c r="H123" s="17">
        <v>0.31167331514556001</v>
      </c>
      <c r="I123" s="17">
        <v>0.467382029181037</v>
      </c>
      <c r="J123" s="17">
        <v>0.39509008370027199</v>
      </c>
      <c r="K123" s="17">
        <v>0.49543827719223399</v>
      </c>
      <c r="L123" s="17">
        <v>0.54050627073496804</v>
      </c>
      <c r="M123" s="17"/>
      <c r="N123" s="17">
        <v>0.41621017580152397</v>
      </c>
      <c r="O123" s="17">
        <v>0.39214669033280503</v>
      </c>
      <c r="P123" s="17">
        <v>0.44537162601185798</v>
      </c>
      <c r="Q123" s="17">
        <v>0.44452611867214797</v>
      </c>
      <c r="R123" s="17"/>
      <c r="S123" s="17">
        <v>0.47157156162869102</v>
      </c>
      <c r="T123" s="17">
        <v>0.34559094453189698</v>
      </c>
      <c r="U123" s="17">
        <v>0.319516654979768</v>
      </c>
      <c r="V123" s="17">
        <v>0.52030117400952103</v>
      </c>
      <c r="W123" s="17">
        <v>0.40578597647624798</v>
      </c>
      <c r="X123" s="17"/>
      <c r="Y123" s="17">
        <v>0.35137160172555698</v>
      </c>
      <c r="Z123" s="17">
        <v>0.39762907538966802</v>
      </c>
      <c r="AA123" s="17">
        <v>0.53873818014640096</v>
      </c>
      <c r="AB123" s="17">
        <v>0.65037119047626102</v>
      </c>
      <c r="AC123" s="17"/>
      <c r="AD123" s="17">
        <v>0.386722962804537</v>
      </c>
      <c r="AE123" s="17">
        <v>0.43307974553092099</v>
      </c>
      <c r="AF123" s="17">
        <v>0.35108830369404898</v>
      </c>
      <c r="AG123" s="17">
        <v>0.42681014226703001</v>
      </c>
      <c r="AH123" s="17">
        <v>0.47996466645298402</v>
      </c>
      <c r="AI123" s="17">
        <v>0.48548254404187302</v>
      </c>
      <c r="AJ123" s="17">
        <v>0.45958225942043901</v>
      </c>
      <c r="AK123" s="17"/>
      <c r="AL123" s="17">
        <v>0.35802633840895798</v>
      </c>
      <c r="AM123" s="17">
        <v>0.61298200568271699</v>
      </c>
      <c r="AN123" s="17"/>
      <c r="AO123" s="17">
        <v>0.33805876087643499</v>
      </c>
      <c r="AP123" s="17">
        <v>0.60817592515414898</v>
      </c>
      <c r="AQ123" s="17"/>
      <c r="AR123" s="17">
        <v>0.38026028732616901</v>
      </c>
      <c r="AS123" s="17">
        <v>0.58753450447090905</v>
      </c>
      <c r="AT123" s="17"/>
      <c r="AU123" s="17">
        <v>0.37149947796099803</v>
      </c>
      <c r="AV123" s="17">
        <v>0.55365147837935502</v>
      </c>
    </row>
    <row r="124" spans="2:48" x14ac:dyDescent="0.25"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</row>
    <row r="125" spans="2:48" x14ac:dyDescent="0.25">
      <c r="B125" s="6" t="s">
        <v>116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</row>
    <row r="126" spans="2:48" x14ac:dyDescent="0.25">
      <c r="B126" s="24" t="s">
        <v>68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</row>
    <row r="127" spans="2:48" x14ac:dyDescent="0.25">
      <c r="B127" t="s">
        <v>105</v>
      </c>
      <c r="C127" s="17">
        <v>7.9267089982022795E-2</v>
      </c>
      <c r="D127" s="17">
        <v>6.3636788461563301E-2</v>
      </c>
      <c r="E127" s="17">
        <v>9.1690251241537499E-2</v>
      </c>
      <c r="F127" s="17"/>
      <c r="G127" s="17">
        <v>8.4183855688644699E-2</v>
      </c>
      <c r="H127" s="17">
        <v>0.128828544611263</v>
      </c>
      <c r="I127" s="17">
        <v>8.1674258886805504E-2</v>
      </c>
      <c r="J127" s="17">
        <v>0.10580910356607801</v>
      </c>
      <c r="K127" s="17">
        <v>5.2609428113362E-2</v>
      </c>
      <c r="L127" s="17">
        <v>3.3293282602416499E-2</v>
      </c>
      <c r="M127" s="17"/>
      <c r="N127" s="17">
        <v>7.9793604566643306E-2</v>
      </c>
      <c r="O127" s="17">
        <v>7.7013907783030605E-2</v>
      </c>
      <c r="P127" s="17">
        <v>9.1857600868670702E-2</v>
      </c>
      <c r="Q127" s="17">
        <v>6.0824554939644497E-2</v>
      </c>
      <c r="R127" s="17"/>
      <c r="S127" s="17">
        <v>6.3410046447429799E-2</v>
      </c>
      <c r="T127" s="17">
        <v>0.106900608623305</v>
      </c>
      <c r="U127" s="17">
        <v>0.113421145323367</v>
      </c>
      <c r="V127" s="17">
        <v>6.9681208775682693E-2</v>
      </c>
      <c r="W127" s="17">
        <v>0.108322078562392</v>
      </c>
      <c r="X127" s="17"/>
      <c r="Y127" s="17">
        <v>0.11249448002397699</v>
      </c>
      <c r="Z127" s="17">
        <v>8.7063837230938704E-2</v>
      </c>
      <c r="AA127" s="17">
        <v>3.75543163527167E-2</v>
      </c>
      <c r="AB127" s="17">
        <v>1.00685351618671E-2</v>
      </c>
      <c r="AC127" s="17"/>
      <c r="AD127" s="17">
        <v>0.111053722449313</v>
      </c>
      <c r="AE127" s="17">
        <v>8.9009120849795398E-2</v>
      </c>
      <c r="AF127" s="17">
        <v>0.11641790996257501</v>
      </c>
      <c r="AG127" s="17">
        <v>6.7705047329845003E-2</v>
      </c>
      <c r="AH127" s="17">
        <v>4.6024844132108597E-2</v>
      </c>
      <c r="AI127" s="17">
        <v>5.12176281597502E-2</v>
      </c>
      <c r="AJ127" s="17">
        <v>2.69744483358259E-2</v>
      </c>
      <c r="AK127" s="17"/>
      <c r="AL127" s="17">
        <v>7.5477851871864204E-2</v>
      </c>
      <c r="AM127" s="17">
        <v>5.6590446358876799E-2</v>
      </c>
      <c r="AN127" s="17"/>
      <c r="AO127" s="17">
        <v>8.6059486775128494E-2</v>
      </c>
      <c r="AP127" s="17">
        <v>5.9840105775418498E-2</v>
      </c>
      <c r="AQ127" s="17"/>
      <c r="AR127" s="17">
        <v>7.7056897358573795E-2</v>
      </c>
      <c r="AS127" s="17">
        <v>6.0173887550797001E-2</v>
      </c>
      <c r="AT127" s="17"/>
      <c r="AU127" s="17">
        <v>8.43322895449721E-2</v>
      </c>
      <c r="AV127" s="17">
        <v>6.6456030971844895E-2</v>
      </c>
    </row>
    <row r="128" spans="2:48" x14ac:dyDescent="0.25">
      <c r="B128" t="s">
        <v>106</v>
      </c>
      <c r="C128" s="17">
        <v>0.125177565277376</v>
      </c>
      <c r="D128" s="17">
        <v>0.102962731264126</v>
      </c>
      <c r="E128" s="17">
        <v>0.14286810565734501</v>
      </c>
      <c r="F128" s="17"/>
      <c r="G128" s="17">
        <v>0.16553947794047699</v>
      </c>
      <c r="H128" s="17">
        <v>0.15561500932036601</v>
      </c>
      <c r="I128" s="17">
        <v>0.128647187504567</v>
      </c>
      <c r="J128" s="17">
        <v>0.115877626338417</v>
      </c>
      <c r="K128" s="17">
        <v>0.113474382830411</v>
      </c>
      <c r="L128" s="17">
        <v>8.9370706968795802E-2</v>
      </c>
      <c r="M128" s="17"/>
      <c r="N128" s="17">
        <v>9.7197149485984E-2</v>
      </c>
      <c r="O128" s="17">
        <v>0.156227651330757</v>
      </c>
      <c r="P128" s="17">
        <v>0.119051741302705</v>
      </c>
      <c r="Q128" s="17">
        <v>0.127906984536131</v>
      </c>
      <c r="R128" s="17"/>
      <c r="S128" s="17">
        <v>0.120398298625025</v>
      </c>
      <c r="T128" s="17">
        <v>0.14499108417699799</v>
      </c>
      <c r="U128" s="17">
        <v>0.119061804380485</v>
      </c>
      <c r="V128" s="17">
        <v>0.11820018242059201</v>
      </c>
      <c r="W128" s="17">
        <v>0.124996312361055</v>
      </c>
      <c r="X128" s="17"/>
      <c r="Y128" s="17">
        <v>0.14014181569831899</v>
      </c>
      <c r="Z128" s="17">
        <v>0.130675247961546</v>
      </c>
      <c r="AA128" s="17">
        <v>0.106732438383145</v>
      </c>
      <c r="AB128" s="17">
        <v>9.7460567793724806E-2</v>
      </c>
      <c r="AC128" s="17"/>
      <c r="AD128" s="17">
        <v>8.4055016486167297E-2</v>
      </c>
      <c r="AE128" s="17">
        <v>0.12740562177668299</v>
      </c>
      <c r="AF128" s="17">
        <v>0.15698128409939399</v>
      </c>
      <c r="AG128" s="17">
        <v>0.10817760903487</v>
      </c>
      <c r="AH128" s="17">
        <v>0.126881882598501</v>
      </c>
      <c r="AI128" s="17">
        <v>0.13092335902913799</v>
      </c>
      <c r="AJ128" s="17">
        <v>9.75284479783224E-2</v>
      </c>
      <c r="AK128" s="17"/>
      <c r="AL128" s="17">
        <v>0.14633038779809099</v>
      </c>
      <c r="AM128" s="17">
        <v>8.6430227511931898E-2</v>
      </c>
      <c r="AN128" s="17"/>
      <c r="AO128" s="17">
        <v>0.14025321091288101</v>
      </c>
      <c r="AP128" s="17">
        <v>7.3837658897807301E-2</v>
      </c>
      <c r="AQ128" s="17"/>
      <c r="AR128" s="17">
        <v>0.14413658166809501</v>
      </c>
      <c r="AS128" s="17">
        <v>8.0093219298488602E-2</v>
      </c>
      <c r="AT128" s="17"/>
      <c r="AU128" s="17">
        <v>0.14431395001514499</v>
      </c>
      <c r="AV128" s="17">
        <v>8.7685312966030896E-2</v>
      </c>
    </row>
    <row r="129" spans="2:48" x14ac:dyDescent="0.25">
      <c r="B129" t="s">
        <v>107</v>
      </c>
      <c r="C129" s="17">
        <v>0.16689558828130599</v>
      </c>
      <c r="D129" s="17">
        <v>0.15718964951280301</v>
      </c>
      <c r="E129" s="17">
        <v>0.17707148591157501</v>
      </c>
      <c r="F129" s="17"/>
      <c r="G129" s="17">
        <v>0.23756431326836899</v>
      </c>
      <c r="H129" s="17">
        <v>0.18548400020806999</v>
      </c>
      <c r="I129" s="17">
        <v>0.117163163724346</v>
      </c>
      <c r="J129" s="17">
        <v>0.200705724327498</v>
      </c>
      <c r="K129" s="17">
        <v>0.16287151301727601</v>
      </c>
      <c r="L129" s="17">
        <v>0.12623765655372299</v>
      </c>
      <c r="M129" s="17"/>
      <c r="N129" s="17">
        <v>0.15635801740164099</v>
      </c>
      <c r="O129" s="17">
        <v>0.194057071412159</v>
      </c>
      <c r="P129" s="17">
        <v>0.16334941553627899</v>
      </c>
      <c r="Q129" s="17">
        <v>0.15649075842618099</v>
      </c>
      <c r="R129" s="17"/>
      <c r="S129" s="17">
        <v>0.13909969295309799</v>
      </c>
      <c r="T129" s="17">
        <v>0.17801894009746599</v>
      </c>
      <c r="U129" s="17">
        <v>0.24706541325296499</v>
      </c>
      <c r="V129" s="17">
        <v>0.186557046776436</v>
      </c>
      <c r="W129" s="17">
        <v>0.26301762429257902</v>
      </c>
      <c r="X129" s="17"/>
      <c r="Y129" s="17">
        <v>0.204225009823917</v>
      </c>
      <c r="Z129" s="17">
        <v>0.18074788653499699</v>
      </c>
      <c r="AA129" s="17">
        <v>0.116806858260811</v>
      </c>
      <c r="AB129" s="17">
        <v>0.13054277075874299</v>
      </c>
      <c r="AC129" s="17"/>
      <c r="AD129" s="17">
        <v>0.22541238125596999</v>
      </c>
      <c r="AE129" s="17">
        <v>0.182465112922374</v>
      </c>
      <c r="AF129" s="17">
        <v>0.189523593821251</v>
      </c>
      <c r="AG129" s="17">
        <v>0.14631739067589</v>
      </c>
      <c r="AH129" s="17">
        <v>0.13912973518521099</v>
      </c>
      <c r="AI129" s="17">
        <v>0.119569555189281</v>
      </c>
      <c r="AJ129" s="17">
        <v>4.6322538190209601E-2</v>
      </c>
      <c r="AK129" s="17"/>
      <c r="AL129" s="17">
        <v>0.164200174244133</v>
      </c>
      <c r="AM129" s="17">
        <v>0.14179642903706699</v>
      </c>
      <c r="AN129" s="17"/>
      <c r="AO129" s="17">
        <v>0.159266785757091</v>
      </c>
      <c r="AP129" s="17">
        <v>0.12652194541720299</v>
      </c>
      <c r="AQ129" s="17"/>
      <c r="AR129" s="17">
        <v>0.15836424040842001</v>
      </c>
      <c r="AS129" s="17">
        <v>0.12531287174154901</v>
      </c>
      <c r="AT129" s="17"/>
      <c r="AU129" s="17">
        <v>0.140165879194246</v>
      </c>
      <c r="AV129" s="17">
        <v>0.14922728563910201</v>
      </c>
    </row>
    <row r="130" spans="2:48" x14ac:dyDescent="0.25">
      <c r="B130" t="s">
        <v>108</v>
      </c>
      <c r="C130" s="17">
        <v>0.30864994578508698</v>
      </c>
      <c r="D130" s="17">
        <v>0.32303218800678801</v>
      </c>
      <c r="E130" s="17">
        <v>0.29924286969210101</v>
      </c>
      <c r="F130" s="17"/>
      <c r="G130" s="17">
        <v>0.26008210017924799</v>
      </c>
      <c r="H130" s="17">
        <v>0.21581657903715201</v>
      </c>
      <c r="I130" s="17">
        <v>0.31537784461343099</v>
      </c>
      <c r="J130" s="17">
        <v>0.28092615368989798</v>
      </c>
      <c r="K130" s="17">
        <v>0.310246517000421</v>
      </c>
      <c r="L130" s="17">
        <v>0.43017309982715102</v>
      </c>
      <c r="M130" s="17"/>
      <c r="N130" s="17">
        <v>0.366521687961954</v>
      </c>
      <c r="O130" s="17">
        <v>0.25521645539016402</v>
      </c>
      <c r="P130" s="17">
        <v>0.32161647604594201</v>
      </c>
      <c r="Q130" s="17">
        <v>0.29318586796805501</v>
      </c>
      <c r="R130" s="17"/>
      <c r="S130" s="17">
        <v>0.32931130778595802</v>
      </c>
      <c r="T130" s="17">
        <v>0.291609455850602</v>
      </c>
      <c r="U130" s="17">
        <v>0.25851213030271702</v>
      </c>
      <c r="V130" s="17">
        <v>0.26951475028522698</v>
      </c>
      <c r="W130" s="17">
        <v>0.33377878373262898</v>
      </c>
      <c r="X130" s="17"/>
      <c r="Y130" s="17">
        <v>0.26546647606075802</v>
      </c>
      <c r="Z130" s="17">
        <v>0.31048720960695197</v>
      </c>
      <c r="AA130" s="17">
        <v>0.34319028360454101</v>
      </c>
      <c r="AB130" s="17">
        <v>0.36820587298582402</v>
      </c>
      <c r="AC130" s="17"/>
      <c r="AD130" s="17">
        <v>0.243595306321163</v>
      </c>
      <c r="AE130" s="17">
        <v>0.26785920171486999</v>
      </c>
      <c r="AF130" s="17">
        <v>0.29783075392076303</v>
      </c>
      <c r="AG130" s="17">
        <v>0.36508069552350703</v>
      </c>
      <c r="AH130" s="17">
        <v>0.34648994821748502</v>
      </c>
      <c r="AI130" s="17">
        <v>0.32660965431720201</v>
      </c>
      <c r="AJ130" s="17">
        <v>0.46253071518023597</v>
      </c>
      <c r="AK130" s="17"/>
      <c r="AL130" s="17">
        <v>0.34555021839148897</v>
      </c>
      <c r="AM130" s="17">
        <v>0.30267265258246301</v>
      </c>
      <c r="AN130" s="17"/>
      <c r="AO130" s="17">
        <v>0.31572290118358398</v>
      </c>
      <c r="AP130" s="17">
        <v>0.30945693431937299</v>
      </c>
      <c r="AQ130" s="17"/>
      <c r="AR130" s="17">
        <v>0.335321635204746</v>
      </c>
      <c r="AS130" s="17">
        <v>0.30554193889462899</v>
      </c>
      <c r="AT130" s="17"/>
      <c r="AU130" s="17">
        <v>0.344782134537019</v>
      </c>
      <c r="AV130" s="17">
        <v>0.29448906024773303</v>
      </c>
    </row>
    <row r="131" spans="2:48" x14ac:dyDescent="0.25">
      <c r="B131" t="s">
        <v>109</v>
      </c>
      <c r="C131" s="17">
        <v>0.30228553290140497</v>
      </c>
      <c r="D131" s="17">
        <v>0.34197615220761202</v>
      </c>
      <c r="E131" s="17">
        <v>0.26637248837991201</v>
      </c>
      <c r="F131" s="17"/>
      <c r="G131" s="17">
        <v>0.22855553154054201</v>
      </c>
      <c r="H131" s="17">
        <v>0.29643952342720897</v>
      </c>
      <c r="I131" s="17">
        <v>0.32588174791213798</v>
      </c>
      <c r="J131" s="17">
        <v>0.27917867209714697</v>
      </c>
      <c r="K131" s="17">
        <v>0.34200125300727802</v>
      </c>
      <c r="L131" s="17">
        <v>0.3181334945166</v>
      </c>
      <c r="M131" s="17"/>
      <c r="N131" s="17">
        <v>0.27785827921342099</v>
      </c>
      <c r="O131" s="17">
        <v>0.311601266883135</v>
      </c>
      <c r="P131" s="17">
        <v>0.289796729327572</v>
      </c>
      <c r="Q131" s="17">
        <v>0.33143985341649501</v>
      </c>
      <c r="R131" s="17"/>
      <c r="S131" s="17">
        <v>0.32887990760122998</v>
      </c>
      <c r="T131" s="17">
        <v>0.26624162157379899</v>
      </c>
      <c r="U131" s="17">
        <v>0.244822924907591</v>
      </c>
      <c r="V131" s="17">
        <v>0.34328557851101499</v>
      </c>
      <c r="W131" s="17">
        <v>0.145828936128125</v>
      </c>
      <c r="X131" s="17"/>
      <c r="Y131" s="17">
        <v>0.24571591911465701</v>
      </c>
      <c r="Z131" s="17">
        <v>0.27482564524040498</v>
      </c>
      <c r="AA131" s="17">
        <v>0.39027644335064199</v>
      </c>
      <c r="AB131" s="17">
        <v>0.38057832943307102</v>
      </c>
      <c r="AC131" s="17"/>
      <c r="AD131" s="17">
        <v>0.28884243299134699</v>
      </c>
      <c r="AE131" s="17">
        <v>0.309177759468859</v>
      </c>
      <c r="AF131" s="17">
        <v>0.230575467575211</v>
      </c>
      <c r="AG131" s="17">
        <v>0.294970674074857</v>
      </c>
      <c r="AH131" s="17">
        <v>0.33482406781323498</v>
      </c>
      <c r="AI131" s="17">
        <v>0.36902417624393102</v>
      </c>
      <c r="AJ131" s="17">
        <v>0.36664385031540597</v>
      </c>
      <c r="AK131" s="17"/>
      <c r="AL131" s="17">
        <v>0.26130309157923898</v>
      </c>
      <c r="AM131" s="17">
        <v>0.40258322838427901</v>
      </c>
      <c r="AN131" s="17"/>
      <c r="AO131" s="17">
        <v>0.28723303637109399</v>
      </c>
      <c r="AP131" s="17">
        <v>0.42291664013173103</v>
      </c>
      <c r="AQ131" s="17"/>
      <c r="AR131" s="17">
        <v>0.27904472910974598</v>
      </c>
      <c r="AS131" s="17">
        <v>0.41737635345693602</v>
      </c>
      <c r="AT131" s="17"/>
      <c r="AU131" s="17">
        <v>0.27934105006690302</v>
      </c>
      <c r="AV131" s="17">
        <v>0.38524294027820499</v>
      </c>
    </row>
    <row r="132" spans="2:48" x14ac:dyDescent="0.25">
      <c r="B132" t="s">
        <v>80</v>
      </c>
      <c r="C132" s="17">
        <v>1.77242777728032E-2</v>
      </c>
      <c r="D132" s="17">
        <v>1.1202490547108101E-2</v>
      </c>
      <c r="E132" s="17">
        <v>2.2754799117529E-2</v>
      </c>
      <c r="F132" s="17"/>
      <c r="G132" s="17">
        <v>2.4074721382718999E-2</v>
      </c>
      <c r="H132" s="17">
        <v>1.7816343395940001E-2</v>
      </c>
      <c r="I132" s="17">
        <v>3.12557973587127E-2</v>
      </c>
      <c r="J132" s="17">
        <v>1.7502719980962301E-2</v>
      </c>
      <c r="K132" s="17">
        <v>1.8796906031251701E-2</v>
      </c>
      <c r="L132" s="17">
        <v>2.7917595313142998E-3</v>
      </c>
      <c r="M132" s="17"/>
      <c r="N132" s="17">
        <v>2.2271261370356898E-2</v>
      </c>
      <c r="O132" s="17">
        <v>5.8836472007540996E-3</v>
      </c>
      <c r="P132" s="17">
        <v>1.4328036918831199E-2</v>
      </c>
      <c r="Q132" s="17">
        <v>3.0151980713493901E-2</v>
      </c>
      <c r="R132" s="17"/>
      <c r="S132" s="17">
        <v>1.8900746587258599E-2</v>
      </c>
      <c r="T132" s="17">
        <v>1.2238289677830401E-2</v>
      </c>
      <c r="U132" s="17">
        <v>1.7116581832875899E-2</v>
      </c>
      <c r="V132" s="17">
        <v>1.27612332310477E-2</v>
      </c>
      <c r="W132" s="17">
        <v>2.40562649232198E-2</v>
      </c>
      <c r="X132" s="17"/>
      <c r="Y132" s="17">
        <v>3.1956299278372E-2</v>
      </c>
      <c r="Z132" s="17">
        <v>1.6200173425161501E-2</v>
      </c>
      <c r="AA132" s="17">
        <v>5.43966004814445E-3</v>
      </c>
      <c r="AB132" s="17">
        <v>1.3143923866769E-2</v>
      </c>
      <c r="AC132" s="17"/>
      <c r="AD132" s="17">
        <v>4.7041140496039899E-2</v>
      </c>
      <c r="AE132" s="17">
        <v>2.4083183267419098E-2</v>
      </c>
      <c r="AF132" s="17">
        <v>8.6709906208058806E-3</v>
      </c>
      <c r="AG132" s="17">
        <v>1.7748583361030801E-2</v>
      </c>
      <c r="AH132" s="17">
        <v>6.6495220534589601E-3</v>
      </c>
      <c r="AI132" s="17">
        <v>2.65562706069741E-3</v>
      </c>
      <c r="AJ132" s="17">
        <v>0</v>
      </c>
      <c r="AK132" s="17"/>
      <c r="AL132" s="17">
        <v>7.13827611518406E-3</v>
      </c>
      <c r="AM132" s="17">
        <v>9.9270161253824096E-3</v>
      </c>
      <c r="AN132" s="17"/>
      <c r="AO132" s="17">
        <v>1.14645790002226E-2</v>
      </c>
      <c r="AP132" s="17">
        <v>7.4267154584671301E-3</v>
      </c>
      <c r="AQ132" s="17"/>
      <c r="AR132" s="17">
        <v>6.0759162504194098E-3</v>
      </c>
      <c r="AS132" s="17">
        <v>1.1501729057600499E-2</v>
      </c>
      <c r="AT132" s="17"/>
      <c r="AU132" s="17">
        <v>7.0646966417144599E-3</v>
      </c>
      <c r="AV132" s="17">
        <v>1.6899369897084598E-2</v>
      </c>
    </row>
    <row r="133" spans="2:48" x14ac:dyDescent="0.25">
      <c r="B133" t="s">
        <v>110</v>
      </c>
      <c r="C133" s="17">
        <v>0.20444465525939901</v>
      </c>
      <c r="D133" s="17">
        <v>0.16659951972568901</v>
      </c>
      <c r="E133" s="17">
        <v>0.23455835689888299</v>
      </c>
      <c r="F133" s="17"/>
      <c r="G133" s="17">
        <v>0.249723333629121</v>
      </c>
      <c r="H133" s="17">
        <v>0.28444355393162901</v>
      </c>
      <c r="I133" s="17">
        <v>0.21032144639137201</v>
      </c>
      <c r="J133" s="17">
        <v>0.22168672990449501</v>
      </c>
      <c r="K133" s="17">
        <v>0.166083810943773</v>
      </c>
      <c r="L133" s="17">
        <v>0.122663989571212</v>
      </c>
      <c r="M133" s="17"/>
      <c r="N133" s="17">
        <v>0.17699075405262699</v>
      </c>
      <c r="O133" s="17">
        <v>0.23324155911378799</v>
      </c>
      <c r="P133" s="17">
        <v>0.210909342171376</v>
      </c>
      <c r="Q133" s="17">
        <v>0.18873153947577501</v>
      </c>
      <c r="R133" s="17"/>
      <c r="S133" s="17">
        <v>0.183808345072454</v>
      </c>
      <c r="T133" s="17">
        <v>0.25189169280030299</v>
      </c>
      <c r="U133" s="17">
        <v>0.232482949703851</v>
      </c>
      <c r="V133" s="17">
        <v>0.187881391196275</v>
      </c>
      <c r="W133" s="17">
        <v>0.233318390923448</v>
      </c>
      <c r="X133" s="17"/>
      <c r="Y133" s="17">
        <v>0.25263629572229601</v>
      </c>
      <c r="Z133" s="17">
        <v>0.217739085192484</v>
      </c>
      <c r="AA133" s="17">
        <v>0.144286754735861</v>
      </c>
      <c r="AB133" s="17">
        <v>0.107529102955592</v>
      </c>
      <c r="AC133" s="17"/>
      <c r="AD133" s="17">
        <v>0.19510873893548</v>
      </c>
      <c r="AE133" s="17">
        <v>0.216414742626479</v>
      </c>
      <c r="AF133" s="17">
        <v>0.27339919406197</v>
      </c>
      <c r="AG133" s="17">
        <v>0.17588265636471501</v>
      </c>
      <c r="AH133" s="17">
        <v>0.17290672673061</v>
      </c>
      <c r="AI133" s="17">
        <v>0.18214098718888799</v>
      </c>
      <c r="AJ133" s="17">
        <v>0.124502896314148</v>
      </c>
      <c r="AK133" s="17"/>
      <c r="AL133" s="17">
        <v>0.221808239669955</v>
      </c>
      <c r="AM133" s="17">
        <v>0.143020673870809</v>
      </c>
      <c r="AN133" s="17"/>
      <c r="AO133" s="17">
        <v>0.22631269768800899</v>
      </c>
      <c r="AP133" s="17">
        <v>0.13367776467322601</v>
      </c>
      <c r="AQ133" s="17"/>
      <c r="AR133" s="17">
        <v>0.221193479026669</v>
      </c>
      <c r="AS133" s="17">
        <v>0.14026710684928601</v>
      </c>
      <c r="AT133" s="17"/>
      <c r="AU133" s="17">
        <v>0.22864623956011701</v>
      </c>
      <c r="AV133" s="17">
        <v>0.15414134393787601</v>
      </c>
    </row>
    <row r="134" spans="2:48" x14ac:dyDescent="0.25">
      <c r="B134" t="s">
        <v>111</v>
      </c>
      <c r="C134" s="17">
        <v>0.61093547868649201</v>
      </c>
      <c r="D134" s="17">
        <v>0.66500834021440003</v>
      </c>
      <c r="E134" s="17">
        <v>0.56561535807201302</v>
      </c>
      <c r="F134" s="17"/>
      <c r="G134" s="17">
        <v>0.48863763171979102</v>
      </c>
      <c r="H134" s="17">
        <v>0.51225610246436104</v>
      </c>
      <c r="I134" s="17">
        <v>0.64125959252556897</v>
      </c>
      <c r="J134" s="17">
        <v>0.56010482578704501</v>
      </c>
      <c r="K134" s="17">
        <v>0.65224777000769896</v>
      </c>
      <c r="L134" s="17">
        <v>0.74830659434375102</v>
      </c>
      <c r="M134" s="17"/>
      <c r="N134" s="17">
        <v>0.64437996717537505</v>
      </c>
      <c r="O134" s="17">
        <v>0.56681772227329896</v>
      </c>
      <c r="P134" s="17">
        <v>0.61141320537351396</v>
      </c>
      <c r="Q134" s="17">
        <v>0.62462572138454997</v>
      </c>
      <c r="R134" s="17"/>
      <c r="S134" s="17">
        <v>0.65819121538718905</v>
      </c>
      <c r="T134" s="17">
        <v>0.55785107742440099</v>
      </c>
      <c r="U134" s="17">
        <v>0.50333505521030797</v>
      </c>
      <c r="V134" s="17">
        <v>0.61280032879624202</v>
      </c>
      <c r="W134" s="17">
        <v>0.47960771986075401</v>
      </c>
      <c r="X134" s="17"/>
      <c r="Y134" s="17">
        <v>0.51118239517541497</v>
      </c>
      <c r="Z134" s="17">
        <v>0.58531285484735696</v>
      </c>
      <c r="AA134" s="17">
        <v>0.733466726955183</v>
      </c>
      <c r="AB134" s="17">
        <v>0.74878420241889598</v>
      </c>
      <c r="AC134" s="17"/>
      <c r="AD134" s="17">
        <v>0.53243773931250904</v>
      </c>
      <c r="AE134" s="17">
        <v>0.57703696118372905</v>
      </c>
      <c r="AF134" s="17">
        <v>0.52840622149597405</v>
      </c>
      <c r="AG134" s="17">
        <v>0.66005136959836397</v>
      </c>
      <c r="AH134" s="17">
        <v>0.68131401603071995</v>
      </c>
      <c r="AI134" s="17">
        <v>0.69563383056113304</v>
      </c>
      <c r="AJ134" s="17">
        <v>0.82917456549564195</v>
      </c>
      <c r="AK134" s="17"/>
      <c r="AL134" s="17">
        <v>0.60685330997072795</v>
      </c>
      <c r="AM134" s="17">
        <v>0.70525588096674197</v>
      </c>
      <c r="AN134" s="17"/>
      <c r="AO134" s="17">
        <v>0.60295593755467802</v>
      </c>
      <c r="AP134" s="17">
        <v>0.73237357445110396</v>
      </c>
      <c r="AQ134" s="17"/>
      <c r="AR134" s="17">
        <v>0.61436636431449199</v>
      </c>
      <c r="AS134" s="17">
        <v>0.72291829235156502</v>
      </c>
      <c r="AT134" s="17"/>
      <c r="AU134" s="17">
        <v>0.62412318460392202</v>
      </c>
      <c r="AV134" s="17">
        <v>0.67973200052593796</v>
      </c>
    </row>
    <row r="135" spans="2:48" x14ac:dyDescent="0.25">
      <c r="B135" t="s">
        <v>81</v>
      </c>
      <c r="C135" s="17">
        <v>0.40649082342709297</v>
      </c>
      <c r="D135" s="17">
        <v>0.49840882048871099</v>
      </c>
      <c r="E135" s="17">
        <v>0.33105700117313103</v>
      </c>
      <c r="F135" s="17"/>
      <c r="G135" s="17">
        <v>0.238914298090669</v>
      </c>
      <c r="H135" s="17">
        <v>0.227812548532732</v>
      </c>
      <c r="I135" s="17">
        <v>0.43093814613419701</v>
      </c>
      <c r="J135" s="17">
        <v>0.33841809588254901</v>
      </c>
      <c r="K135" s="17">
        <v>0.48616395906392601</v>
      </c>
      <c r="L135" s="17">
        <v>0.62564260477253897</v>
      </c>
      <c r="M135" s="17"/>
      <c r="N135" s="17">
        <v>0.467389213122748</v>
      </c>
      <c r="O135" s="17">
        <v>0.333576163159511</v>
      </c>
      <c r="P135" s="17">
        <v>0.40050386320213699</v>
      </c>
      <c r="Q135" s="17">
        <v>0.43589418190877499</v>
      </c>
      <c r="R135" s="17"/>
      <c r="S135" s="17">
        <v>0.47438287031473397</v>
      </c>
      <c r="T135" s="17">
        <v>0.305959384624097</v>
      </c>
      <c r="U135" s="17">
        <v>0.270852105506456</v>
      </c>
      <c r="V135" s="17">
        <v>0.42491893759996702</v>
      </c>
      <c r="W135" s="17">
        <v>0.24628932893730601</v>
      </c>
      <c r="X135" s="17"/>
      <c r="Y135" s="17">
        <v>0.25854609945311902</v>
      </c>
      <c r="Z135" s="17">
        <v>0.36757376965487198</v>
      </c>
      <c r="AA135" s="17">
        <v>0.58917997221932195</v>
      </c>
      <c r="AB135" s="17">
        <v>0.64125509946330395</v>
      </c>
      <c r="AC135" s="17"/>
      <c r="AD135" s="17">
        <v>0.33732900037702901</v>
      </c>
      <c r="AE135" s="17">
        <v>0.36062221855725002</v>
      </c>
      <c r="AF135" s="17">
        <v>0.255007027434004</v>
      </c>
      <c r="AG135" s="17">
        <v>0.48416871323365002</v>
      </c>
      <c r="AH135" s="17">
        <v>0.50840728930011003</v>
      </c>
      <c r="AI135" s="17">
        <v>0.51349284337224499</v>
      </c>
      <c r="AJ135" s="17">
        <v>0.70467166918149404</v>
      </c>
      <c r="AK135" s="17"/>
      <c r="AL135" s="17">
        <v>0.38504507030077301</v>
      </c>
      <c r="AM135" s="17">
        <v>0.562235207095933</v>
      </c>
      <c r="AN135" s="17"/>
      <c r="AO135" s="17">
        <v>0.37664323986666898</v>
      </c>
      <c r="AP135" s="17">
        <v>0.59869580977787795</v>
      </c>
      <c r="AQ135" s="17"/>
      <c r="AR135" s="17">
        <v>0.39317288528782401</v>
      </c>
      <c r="AS135" s="17">
        <v>0.58265118550228001</v>
      </c>
      <c r="AT135" s="17"/>
      <c r="AU135" s="17">
        <v>0.39547694504380498</v>
      </c>
      <c r="AV135" s="17">
        <v>0.52559065658806203</v>
      </c>
    </row>
    <row r="136" spans="2:48" x14ac:dyDescent="0.25"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</row>
    <row r="137" spans="2:48" x14ac:dyDescent="0.25">
      <c r="B137" s="6" t="s">
        <v>128</v>
      </c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</row>
    <row r="138" spans="2:48" x14ac:dyDescent="0.25">
      <c r="B138" s="24" t="s">
        <v>68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</row>
    <row r="139" spans="2:48" x14ac:dyDescent="0.25">
      <c r="B139" t="s">
        <v>76</v>
      </c>
      <c r="C139" s="17">
        <v>0.647593573197353</v>
      </c>
      <c r="D139" s="17">
        <v>0.62949849512207101</v>
      </c>
      <c r="E139" s="17">
        <v>0.66844631673341404</v>
      </c>
      <c r="F139" s="17"/>
      <c r="G139" s="17">
        <v>0.522109351530892</v>
      </c>
      <c r="H139" s="17">
        <v>0.56989192135984501</v>
      </c>
      <c r="I139" s="17">
        <v>0.61764353052713294</v>
      </c>
      <c r="J139" s="17">
        <v>0.64795510431354997</v>
      </c>
      <c r="K139" s="17">
        <v>0.68949119427457395</v>
      </c>
      <c r="L139" s="17">
        <v>0.77663276240368995</v>
      </c>
      <c r="M139" s="17"/>
      <c r="N139" s="17">
        <v>0.66707011682859896</v>
      </c>
      <c r="O139" s="17">
        <v>0.64828154612303401</v>
      </c>
      <c r="P139" s="17">
        <v>0.64493374762619604</v>
      </c>
      <c r="Q139" s="17">
        <v>0.63737916269575701</v>
      </c>
      <c r="R139" s="17"/>
      <c r="S139" s="17">
        <v>0.69379426520360798</v>
      </c>
      <c r="T139" s="17">
        <v>0.57522029406854203</v>
      </c>
      <c r="U139" s="17">
        <v>0.59189127581751</v>
      </c>
      <c r="V139" s="17">
        <v>0.57283573655047904</v>
      </c>
      <c r="W139" s="17">
        <v>0.538893918942845</v>
      </c>
      <c r="X139" s="17"/>
      <c r="Y139" s="17">
        <v>0.61925518880928598</v>
      </c>
      <c r="Z139" s="17">
        <v>0.63520124564498903</v>
      </c>
      <c r="AA139" s="17">
        <v>0.68296847830762897</v>
      </c>
      <c r="AB139" s="17">
        <v>0.70548967895747605</v>
      </c>
      <c r="AC139" s="17"/>
      <c r="AD139" s="17">
        <v>0.66481803922964</v>
      </c>
      <c r="AE139" s="17">
        <v>0.60848121780031605</v>
      </c>
      <c r="AF139" s="17">
        <v>0.704041204014625</v>
      </c>
      <c r="AG139" s="17">
        <v>0.62769656026154697</v>
      </c>
      <c r="AH139" s="17">
        <v>0.65065395350742905</v>
      </c>
      <c r="AI139" s="17">
        <v>0.65121689459120202</v>
      </c>
      <c r="AJ139" s="17">
        <v>0.720711119652647</v>
      </c>
      <c r="AK139" s="17"/>
      <c r="AL139" s="17">
        <v>0.61426730493666304</v>
      </c>
      <c r="AM139" s="17">
        <v>0.71923161568784</v>
      </c>
      <c r="AN139" s="17"/>
      <c r="AO139" s="17">
        <v>0.61080422707943605</v>
      </c>
      <c r="AP139" s="17">
        <v>0.715298047734646</v>
      </c>
      <c r="AQ139" s="17"/>
      <c r="AR139" s="17">
        <v>0.619051207997804</v>
      </c>
      <c r="AS139" s="17">
        <v>0.72960860406585604</v>
      </c>
      <c r="AT139" s="17"/>
      <c r="AU139" s="17">
        <v>0.62287524051755605</v>
      </c>
      <c r="AV139" s="17">
        <v>0.71157161530604296</v>
      </c>
    </row>
    <row r="140" spans="2:48" x14ac:dyDescent="0.25">
      <c r="B140" t="s">
        <v>77</v>
      </c>
      <c r="C140" s="17">
        <v>0.24775646451782901</v>
      </c>
      <c r="D140" s="17">
        <v>0.26902569848428098</v>
      </c>
      <c r="E140" s="17">
        <v>0.2238143788934</v>
      </c>
      <c r="F140" s="17"/>
      <c r="G140" s="17">
        <v>0.241841577542768</v>
      </c>
      <c r="H140" s="17">
        <v>0.29395571117971497</v>
      </c>
      <c r="I140" s="17">
        <v>0.27807013333353198</v>
      </c>
      <c r="J140" s="17">
        <v>0.240197225845004</v>
      </c>
      <c r="K140" s="17">
        <v>0.25083555187516099</v>
      </c>
      <c r="L140" s="17">
        <v>0.19174719305877999</v>
      </c>
      <c r="M140" s="17"/>
      <c r="N140" s="17">
        <v>0.25674006436160002</v>
      </c>
      <c r="O140" s="17">
        <v>0.24804741340245001</v>
      </c>
      <c r="P140" s="17">
        <v>0.23148198030085801</v>
      </c>
      <c r="Q140" s="17">
        <v>0.26699566579640899</v>
      </c>
      <c r="R140" s="17"/>
      <c r="S140" s="17">
        <v>0.22477163868177299</v>
      </c>
      <c r="T140" s="17">
        <v>0.28831711317099801</v>
      </c>
      <c r="U140" s="17">
        <v>0.27191475404880899</v>
      </c>
      <c r="V140" s="17">
        <v>0.30537213572859001</v>
      </c>
      <c r="W140" s="17">
        <v>0.26215720591400998</v>
      </c>
      <c r="X140" s="17"/>
      <c r="Y140" s="17">
        <v>0.23810069250032201</v>
      </c>
      <c r="Z140" s="17">
        <v>0.25755742278105498</v>
      </c>
      <c r="AA140" s="17">
        <v>0.24979557811848599</v>
      </c>
      <c r="AB140" s="17">
        <v>0.21366492571088</v>
      </c>
      <c r="AC140" s="17"/>
      <c r="AD140" s="17">
        <v>0.23156206904864499</v>
      </c>
      <c r="AE140" s="17">
        <v>0.24225665452783299</v>
      </c>
      <c r="AF140" s="17">
        <v>0.18119331057513799</v>
      </c>
      <c r="AG140" s="17">
        <v>0.317033720215814</v>
      </c>
      <c r="AH140" s="17">
        <v>0.26750160155876401</v>
      </c>
      <c r="AI140" s="17">
        <v>0.30103261927213698</v>
      </c>
      <c r="AJ140" s="17">
        <v>0.23264139916326601</v>
      </c>
      <c r="AK140" s="17"/>
      <c r="AL140" s="17">
        <v>0.29324332486413202</v>
      </c>
      <c r="AM140" s="17">
        <v>0.19241197121713</v>
      </c>
      <c r="AN140" s="17"/>
      <c r="AO140" s="17">
        <v>0.29313754418174298</v>
      </c>
      <c r="AP140" s="17">
        <v>0.200816019367068</v>
      </c>
      <c r="AQ140" s="17"/>
      <c r="AR140" s="17">
        <v>0.29373704715966598</v>
      </c>
      <c r="AS140" s="17">
        <v>0.19045773440663</v>
      </c>
      <c r="AT140" s="17"/>
      <c r="AU140" s="17">
        <v>0.29861889094090999</v>
      </c>
      <c r="AV140" s="17">
        <v>0.20096756135372801</v>
      </c>
    </row>
    <row r="141" spans="2:48" x14ac:dyDescent="0.25">
      <c r="B141" t="s">
        <v>78</v>
      </c>
      <c r="C141" s="17">
        <v>5.0732813471478101E-2</v>
      </c>
      <c r="D141" s="17">
        <v>4.4923138198851603E-2</v>
      </c>
      <c r="E141" s="17">
        <v>5.61416309868542E-2</v>
      </c>
      <c r="F141" s="17"/>
      <c r="G141" s="17">
        <v>0.105551472944398</v>
      </c>
      <c r="H141" s="17">
        <v>9.6569099076235607E-2</v>
      </c>
      <c r="I141" s="17">
        <v>4.2520095091717003E-2</v>
      </c>
      <c r="J141" s="17">
        <v>4.6553607272185403E-2</v>
      </c>
      <c r="K141" s="17">
        <v>1.9826807200110701E-2</v>
      </c>
      <c r="L141" s="17">
        <v>1.36792081309459E-2</v>
      </c>
      <c r="M141" s="17"/>
      <c r="N141" s="17">
        <v>3.5688684628009802E-2</v>
      </c>
      <c r="O141" s="17">
        <v>5.0998131458429401E-2</v>
      </c>
      <c r="P141" s="17">
        <v>6.3609359329357101E-2</v>
      </c>
      <c r="Q141" s="17">
        <v>4.0723790283044202E-2</v>
      </c>
      <c r="R141" s="17"/>
      <c r="S141" s="17">
        <v>3.9270426307561897E-2</v>
      </c>
      <c r="T141" s="17">
        <v>6.1712649129295902E-2</v>
      </c>
      <c r="U141" s="17">
        <v>6.5776577006673803E-2</v>
      </c>
      <c r="V141" s="17">
        <v>8.2297630860402496E-2</v>
      </c>
      <c r="W141" s="17">
        <v>0.10360727354947</v>
      </c>
      <c r="X141" s="17"/>
      <c r="Y141" s="17">
        <v>5.7544276082623899E-2</v>
      </c>
      <c r="Z141" s="17">
        <v>6.2822845554434098E-2</v>
      </c>
      <c r="AA141" s="17">
        <v>3.3197556125401297E-2</v>
      </c>
      <c r="AB141" s="17">
        <v>2.4892670237665299E-2</v>
      </c>
      <c r="AC141" s="17"/>
      <c r="AD141" s="17">
        <v>5.8757086087985702E-2</v>
      </c>
      <c r="AE141" s="17">
        <v>6.1741796549996501E-2</v>
      </c>
      <c r="AF141" s="17">
        <v>6.62065011559302E-2</v>
      </c>
      <c r="AG141" s="17">
        <v>2.0961940667314799E-2</v>
      </c>
      <c r="AH141" s="17">
        <v>5.0417476974644597E-2</v>
      </c>
      <c r="AI141" s="17">
        <v>1.1433432625608701E-2</v>
      </c>
      <c r="AJ141" s="17">
        <v>2.8916460304221001E-2</v>
      </c>
      <c r="AK141" s="17"/>
      <c r="AL141" s="17">
        <v>4.7835153881272303E-2</v>
      </c>
      <c r="AM141" s="17">
        <v>4.59593343328948E-2</v>
      </c>
      <c r="AN141" s="17"/>
      <c r="AO141" s="17">
        <v>4.80259754622092E-2</v>
      </c>
      <c r="AP141" s="17">
        <v>4.7310097019778903E-2</v>
      </c>
      <c r="AQ141" s="17"/>
      <c r="AR141" s="17">
        <v>4.96287388651558E-2</v>
      </c>
      <c r="AS141" s="17">
        <v>3.9194585709647303E-2</v>
      </c>
      <c r="AT141" s="17"/>
      <c r="AU141" s="17">
        <v>4.1504236909006197E-2</v>
      </c>
      <c r="AV141" s="17">
        <v>4.7373931394726503E-2</v>
      </c>
    </row>
    <row r="142" spans="2:48" x14ac:dyDescent="0.25">
      <c r="B142" t="s">
        <v>79</v>
      </c>
      <c r="C142" s="17">
        <v>2.35160802207082E-2</v>
      </c>
      <c r="D142" s="17">
        <v>3.38367532242441E-2</v>
      </c>
      <c r="E142" s="17">
        <v>1.40531926130257E-2</v>
      </c>
      <c r="F142" s="17"/>
      <c r="G142" s="17">
        <v>8.4190289427008499E-2</v>
      </c>
      <c r="H142" s="17">
        <v>1.5774965085931299E-2</v>
      </c>
      <c r="I142" s="17">
        <v>3.0905515480248998E-2</v>
      </c>
      <c r="J142" s="17">
        <v>1.7831308689785899E-2</v>
      </c>
      <c r="K142" s="17">
        <v>1.5086693069635899E-2</v>
      </c>
      <c r="L142" s="17">
        <v>0</v>
      </c>
      <c r="M142" s="17"/>
      <c r="N142" s="17">
        <v>6.8459630156990602E-3</v>
      </c>
      <c r="O142" s="17">
        <v>2.7424130055828999E-2</v>
      </c>
      <c r="P142" s="17">
        <v>3.18261003789811E-2</v>
      </c>
      <c r="Q142" s="17">
        <v>1.87680288469931E-2</v>
      </c>
      <c r="R142" s="17"/>
      <c r="S142" s="17">
        <v>1.7249808297509401E-2</v>
      </c>
      <c r="T142" s="17">
        <v>3.4725279777096003E-2</v>
      </c>
      <c r="U142" s="17">
        <v>3.7740140519736301E-2</v>
      </c>
      <c r="V142" s="17">
        <v>1.35559281202615E-2</v>
      </c>
      <c r="W142" s="17">
        <v>4.4214237323327903E-2</v>
      </c>
      <c r="X142" s="17"/>
      <c r="Y142" s="17">
        <v>2.6477304603530101E-2</v>
      </c>
      <c r="Z142" s="17">
        <v>2.36114161649125E-2</v>
      </c>
      <c r="AA142" s="17">
        <v>2.0146138147666599E-2</v>
      </c>
      <c r="AB142" s="17">
        <v>4.2808801227209502E-2</v>
      </c>
      <c r="AC142" s="17"/>
      <c r="AD142" s="17">
        <v>1.62841014493002E-2</v>
      </c>
      <c r="AE142" s="17">
        <v>2.64473780454723E-2</v>
      </c>
      <c r="AF142" s="17">
        <v>2.30731254257074E-2</v>
      </c>
      <c r="AG142" s="17">
        <v>2.0411936387437501E-2</v>
      </c>
      <c r="AH142" s="17">
        <v>2.4069968224955499E-2</v>
      </c>
      <c r="AI142" s="17">
        <v>2.9291963921895401E-2</v>
      </c>
      <c r="AJ142" s="17">
        <v>1.7731020879866E-2</v>
      </c>
      <c r="AK142" s="17"/>
      <c r="AL142" s="17">
        <v>1.9856777701456298E-2</v>
      </c>
      <c r="AM142" s="17">
        <v>2.57708068066482E-2</v>
      </c>
      <c r="AN142" s="17"/>
      <c r="AO142" s="17">
        <v>1.8721489324001601E-2</v>
      </c>
      <c r="AP142" s="17">
        <v>1.83638671453328E-2</v>
      </c>
      <c r="AQ142" s="17"/>
      <c r="AR142" s="17">
        <v>1.9622629513932802E-2</v>
      </c>
      <c r="AS142" s="17">
        <v>2.78733019395149E-2</v>
      </c>
      <c r="AT142" s="17"/>
      <c r="AU142" s="17">
        <v>2.64824850244928E-2</v>
      </c>
      <c r="AV142" s="17">
        <v>2.4453452220047901E-2</v>
      </c>
    </row>
    <row r="143" spans="2:48" x14ac:dyDescent="0.25">
      <c r="B143" t="s">
        <v>80</v>
      </c>
      <c r="C143" s="17">
        <v>3.0401068592631499E-2</v>
      </c>
      <c r="D143" s="17">
        <v>2.27159149705526E-2</v>
      </c>
      <c r="E143" s="17">
        <v>3.7544480773306799E-2</v>
      </c>
      <c r="F143" s="17"/>
      <c r="G143" s="17">
        <v>4.6307308554932897E-2</v>
      </c>
      <c r="H143" s="17">
        <v>2.3808303298273902E-2</v>
      </c>
      <c r="I143" s="17">
        <v>3.08607255673683E-2</v>
      </c>
      <c r="J143" s="17">
        <v>4.7462753879474802E-2</v>
      </c>
      <c r="K143" s="17">
        <v>2.4759753580518799E-2</v>
      </c>
      <c r="L143" s="17">
        <v>1.7940836406584001E-2</v>
      </c>
      <c r="M143" s="17"/>
      <c r="N143" s="17">
        <v>3.3655171166092297E-2</v>
      </c>
      <c r="O143" s="17">
        <v>2.52487789602579E-2</v>
      </c>
      <c r="P143" s="17">
        <v>2.8148812364607499E-2</v>
      </c>
      <c r="Q143" s="17">
        <v>3.61333523777966E-2</v>
      </c>
      <c r="R143" s="17"/>
      <c r="S143" s="17">
        <v>2.4913861509547601E-2</v>
      </c>
      <c r="T143" s="17">
        <v>4.0024663854067603E-2</v>
      </c>
      <c r="U143" s="17">
        <v>3.2677252607270099E-2</v>
      </c>
      <c r="V143" s="17">
        <v>2.59385687402672E-2</v>
      </c>
      <c r="W143" s="17">
        <v>5.1127364270346101E-2</v>
      </c>
      <c r="X143" s="17"/>
      <c r="Y143" s="17">
        <v>5.8622538004237897E-2</v>
      </c>
      <c r="Z143" s="17">
        <v>2.0807069854609301E-2</v>
      </c>
      <c r="AA143" s="17">
        <v>1.38922493008169E-2</v>
      </c>
      <c r="AB143" s="17">
        <v>1.3143923866769E-2</v>
      </c>
      <c r="AC143" s="17"/>
      <c r="AD143" s="17">
        <v>2.8578704184429E-2</v>
      </c>
      <c r="AE143" s="17">
        <v>6.1072953076382101E-2</v>
      </c>
      <c r="AF143" s="17">
        <v>2.5485858828599599E-2</v>
      </c>
      <c r="AG143" s="17">
        <v>1.3895842467886801E-2</v>
      </c>
      <c r="AH143" s="17">
        <v>7.3569997342069404E-3</v>
      </c>
      <c r="AI143" s="17">
        <v>7.0250895891570903E-3</v>
      </c>
      <c r="AJ143" s="17">
        <v>0</v>
      </c>
      <c r="AK143" s="17"/>
      <c r="AL143" s="17">
        <v>2.4797438616476201E-2</v>
      </c>
      <c r="AM143" s="17">
        <v>1.6626271955486899E-2</v>
      </c>
      <c r="AN143" s="17"/>
      <c r="AO143" s="17">
        <v>2.9310763952610501E-2</v>
      </c>
      <c r="AP143" s="17">
        <v>1.8211968733174402E-2</v>
      </c>
      <c r="AQ143" s="17"/>
      <c r="AR143" s="17">
        <v>1.7960376463441601E-2</v>
      </c>
      <c r="AS143" s="17">
        <v>1.2865773878351E-2</v>
      </c>
      <c r="AT143" s="17"/>
      <c r="AU143" s="17">
        <v>1.0519146608034701E-2</v>
      </c>
      <c r="AV143" s="17">
        <v>1.5633439725454799E-2</v>
      </c>
    </row>
    <row r="144" spans="2:48" x14ac:dyDescent="0.25"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</row>
    <row r="145" spans="2:48" x14ac:dyDescent="0.25"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</row>
    <row r="146" spans="2:48" x14ac:dyDescent="0.25"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</row>
    <row r="147" spans="2:48" x14ac:dyDescent="0.25">
      <c r="B147" s="6" t="s">
        <v>129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</row>
    <row r="148" spans="2:48" x14ac:dyDescent="0.25">
      <c r="B148" s="24" t="s">
        <v>68</v>
      </c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</row>
    <row r="149" spans="2:48" x14ac:dyDescent="0.25">
      <c r="B149" t="s">
        <v>76</v>
      </c>
      <c r="C149" s="17">
        <v>0.20408402806103601</v>
      </c>
      <c r="D149" s="17">
        <v>0.227494088063115</v>
      </c>
      <c r="E149" s="17">
        <v>0.17719314366103101</v>
      </c>
      <c r="F149" s="17"/>
      <c r="G149" s="17">
        <v>0.28340532623641901</v>
      </c>
      <c r="H149" s="17">
        <v>0.27757296654254998</v>
      </c>
      <c r="I149" s="17">
        <v>0.23201281643704799</v>
      </c>
      <c r="J149" s="17">
        <v>0.197581202736961</v>
      </c>
      <c r="K149" s="17">
        <v>0.16813410080916899</v>
      </c>
      <c r="L149" s="17">
        <v>0.106989918469286</v>
      </c>
      <c r="M149" s="17"/>
      <c r="N149" s="17">
        <v>0.24092763957677901</v>
      </c>
      <c r="O149" s="17">
        <v>0.15630021243914199</v>
      </c>
      <c r="P149" s="17">
        <v>0.20711849855174899</v>
      </c>
      <c r="Q149" s="17">
        <v>0.21446864396264101</v>
      </c>
      <c r="R149" s="17"/>
      <c r="S149" s="17">
        <v>0.18296112309447901</v>
      </c>
      <c r="T149" s="17">
        <v>0.22339350264431401</v>
      </c>
      <c r="U149" s="17">
        <v>0.25670077363032401</v>
      </c>
      <c r="V149" s="17">
        <v>0.26807828277116102</v>
      </c>
      <c r="W149" s="17">
        <v>0.13112245954973201</v>
      </c>
      <c r="X149" s="17"/>
      <c r="Y149" s="17">
        <v>0.19957847163259701</v>
      </c>
      <c r="Z149" s="17">
        <v>0.19247605700763201</v>
      </c>
      <c r="AA149" s="17">
        <v>0.214436181463389</v>
      </c>
      <c r="AB149" s="17">
        <v>0.28061284877325299</v>
      </c>
      <c r="AC149" s="17"/>
      <c r="AD149" s="17">
        <v>0.14146390720537499</v>
      </c>
      <c r="AE149" s="17">
        <v>0.19986797492684999</v>
      </c>
      <c r="AF149" s="17">
        <v>0.21290986882553101</v>
      </c>
      <c r="AG149" s="17">
        <v>0.18398719655555401</v>
      </c>
      <c r="AH149" s="17">
        <v>0.20043191572348801</v>
      </c>
      <c r="AI149" s="17">
        <v>0.28609758480639802</v>
      </c>
      <c r="AJ149" s="17">
        <v>0.297054913006493</v>
      </c>
      <c r="AK149" s="17"/>
      <c r="AL149" s="17">
        <v>0.24064694941017101</v>
      </c>
      <c r="AM149" s="17">
        <v>0.16978234846711099</v>
      </c>
      <c r="AN149" s="17"/>
      <c r="AO149" s="17">
        <v>0.26679398020645501</v>
      </c>
      <c r="AP149" s="17">
        <v>0.18187270060287</v>
      </c>
      <c r="AQ149" s="17"/>
      <c r="AR149" s="17">
        <v>0.25432096544036797</v>
      </c>
      <c r="AS149" s="17">
        <v>0.168087934349404</v>
      </c>
      <c r="AT149" s="17"/>
      <c r="AU149" s="17">
        <v>0.25568376776527701</v>
      </c>
      <c r="AV149" s="17">
        <v>0.18745745606118699</v>
      </c>
    </row>
    <row r="150" spans="2:48" x14ac:dyDescent="0.25">
      <c r="B150" t="s">
        <v>77</v>
      </c>
      <c r="C150" s="17">
        <v>0.33808493455109501</v>
      </c>
      <c r="D150" s="17">
        <v>0.36224933865572301</v>
      </c>
      <c r="E150" s="17">
        <v>0.315636155351109</v>
      </c>
      <c r="F150" s="17"/>
      <c r="G150" s="17">
        <v>0.295892840393081</v>
      </c>
      <c r="H150" s="17">
        <v>0.33425860317348999</v>
      </c>
      <c r="I150" s="17">
        <v>0.32760690951793098</v>
      </c>
      <c r="J150" s="17">
        <v>0.28536134341050401</v>
      </c>
      <c r="K150" s="17">
        <v>0.36032017962261498</v>
      </c>
      <c r="L150" s="17">
        <v>0.396358602794676</v>
      </c>
      <c r="M150" s="17"/>
      <c r="N150" s="17">
        <v>0.35525852860676299</v>
      </c>
      <c r="O150" s="17">
        <v>0.338307678484423</v>
      </c>
      <c r="P150" s="17">
        <v>0.31048967302770403</v>
      </c>
      <c r="Q150" s="17">
        <v>0.36956174022980998</v>
      </c>
      <c r="R150" s="17"/>
      <c r="S150" s="17">
        <v>0.34801437198721902</v>
      </c>
      <c r="T150" s="17">
        <v>0.34352981428554302</v>
      </c>
      <c r="U150" s="17">
        <v>0.28083629181148501</v>
      </c>
      <c r="V150" s="17">
        <v>0.371771159164966</v>
      </c>
      <c r="W150" s="17">
        <v>0.31682200649932402</v>
      </c>
      <c r="X150" s="17"/>
      <c r="Y150" s="17">
        <v>0.270291713375927</v>
      </c>
      <c r="Z150" s="17">
        <v>0.32939850692324402</v>
      </c>
      <c r="AA150" s="17">
        <v>0.40270116360229002</v>
      </c>
      <c r="AB150" s="17">
        <v>0.439195385133619</v>
      </c>
      <c r="AC150" s="17"/>
      <c r="AD150" s="17">
        <v>0.205542696260617</v>
      </c>
      <c r="AE150" s="17">
        <v>0.28049922969914498</v>
      </c>
      <c r="AF150" s="17">
        <v>0.36954449811295598</v>
      </c>
      <c r="AG150" s="17">
        <v>0.36245700979114198</v>
      </c>
      <c r="AH150" s="17">
        <v>0.42959356256769698</v>
      </c>
      <c r="AI150" s="17">
        <v>0.36852433140368002</v>
      </c>
      <c r="AJ150" s="17">
        <v>0.40851060656170901</v>
      </c>
      <c r="AK150" s="17"/>
      <c r="AL150" s="17">
        <v>0.37189701081792997</v>
      </c>
      <c r="AM150" s="17">
        <v>0.33562464705303902</v>
      </c>
      <c r="AN150" s="17"/>
      <c r="AO150" s="17">
        <v>0.35702571739828598</v>
      </c>
      <c r="AP150" s="17">
        <v>0.33211915183531299</v>
      </c>
      <c r="AQ150" s="17"/>
      <c r="AR150" s="17">
        <v>0.382343796691194</v>
      </c>
      <c r="AS150" s="17">
        <v>0.32632873197668699</v>
      </c>
      <c r="AT150" s="17"/>
      <c r="AU150" s="17">
        <v>0.372747832958013</v>
      </c>
      <c r="AV150" s="17">
        <v>0.33326873873915602</v>
      </c>
    </row>
    <row r="151" spans="2:48" x14ac:dyDescent="0.25">
      <c r="B151" t="s">
        <v>78</v>
      </c>
      <c r="C151" s="17">
        <v>0.23549794646252001</v>
      </c>
      <c r="D151" s="17">
        <v>0.22083979079840199</v>
      </c>
      <c r="E151" s="17">
        <v>0.25262196089023697</v>
      </c>
      <c r="F151" s="17"/>
      <c r="G151" s="17">
        <v>0.214585371362597</v>
      </c>
      <c r="H151" s="17">
        <v>0.18957001843239099</v>
      </c>
      <c r="I151" s="17">
        <v>0.20259548170039801</v>
      </c>
      <c r="J151" s="17">
        <v>0.22543319686985</v>
      </c>
      <c r="K151" s="17">
        <v>0.268348768483189</v>
      </c>
      <c r="L151" s="17">
        <v>0.29403652060791902</v>
      </c>
      <c r="M151" s="17"/>
      <c r="N151" s="17">
        <v>0.194898193736913</v>
      </c>
      <c r="O151" s="17">
        <v>0.28286083782460603</v>
      </c>
      <c r="P151" s="17">
        <v>0.242626149454995</v>
      </c>
      <c r="Q151" s="17">
        <v>0.21198865289829699</v>
      </c>
      <c r="R151" s="17"/>
      <c r="S151" s="17">
        <v>0.24309851319349601</v>
      </c>
      <c r="T151" s="17">
        <v>0.220386118770037</v>
      </c>
      <c r="U151" s="17">
        <v>0.234357089341795</v>
      </c>
      <c r="V151" s="17">
        <v>0.20349158237644799</v>
      </c>
      <c r="W151" s="17">
        <v>0.24641228446839999</v>
      </c>
      <c r="X151" s="17"/>
      <c r="Y151" s="17">
        <v>0.23892010330080601</v>
      </c>
      <c r="Z151" s="17">
        <v>0.24307148086175101</v>
      </c>
      <c r="AA151" s="17">
        <v>0.22910122239723599</v>
      </c>
      <c r="AB151" s="17">
        <v>0.18863153588411999</v>
      </c>
      <c r="AC151" s="17"/>
      <c r="AD151" s="17">
        <v>0.26848948068964601</v>
      </c>
      <c r="AE151" s="17">
        <v>0.24565177675729599</v>
      </c>
      <c r="AF151" s="17">
        <v>0.19757523261988999</v>
      </c>
      <c r="AG151" s="17">
        <v>0.271782259376393</v>
      </c>
      <c r="AH151" s="17">
        <v>0.238257369578151</v>
      </c>
      <c r="AI151" s="17">
        <v>0.19689877127884101</v>
      </c>
      <c r="AJ151" s="17">
        <v>0.223468761232997</v>
      </c>
      <c r="AK151" s="17"/>
      <c r="AL151" s="17">
        <v>0.228965442803481</v>
      </c>
      <c r="AM151" s="17">
        <v>0.26057398507545398</v>
      </c>
      <c r="AN151" s="17"/>
      <c r="AO151" s="17">
        <v>0.20822521059259999</v>
      </c>
      <c r="AP151" s="17">
        <v>0.26529798094143497</v>
      </c>
      <c r="AQ151" s="17"/>
      <c r="AR151" s="17">
        <v>0.20353101034461099</v>
      </c>
      <c r="AS151" s="17">
        <v>0.26365691174521499</v>
      </c>
      <c r="AT151" s="17"/>
      <c r="AU151" s="17">
        <v>0.22280761324495801</v>
      </c>
      <c r="AV151" s="17">
        <v>0.24391933845182401</v>
      </c>
    </row>
    <row r="152" spans="2:48" x14ac:dyDescent="0.25">
      <c r="B152" t="s">
        <v>79</v>
      </c>
      <c r="C152" s="17">
        <v>0.16271337205612599</v>
      </c>
      <c r="D152" s="17">
        <v>0.149748655011198</v>
      </c>
      <c r="E152" s="17">
        <v>0.17659162986518001</v>
      </c>
      <c r="F152" s="17"/>
      <c r="G152" s="17">
        <v>0.13958696482550501</v>
      </c>
      <c r="H152" s="17">
        <v>0.156802981333094</v>
      </c>
      <c r="I152" s="17">
        <v>0.158233803898266</v>
      </c>
      <c r="J152" s="17">
        <v>0.20774613748243101</v>
      </c>
      <c r="K152" s="17">
        <v>0.14926833159220501</v>
      </c>
      <c r="L152" s="17">
        <v>0.16118013779395601</v>
      </c>
      <c r="M152" s="17"/>
      <c r="N152" s="17">
        <v>0.15310614612168399</v>
      </c>
      <c r="O152" s="17">
        <v>0.15748690966257001</v>
      </c>
      <c r="P152" s="17">
        <v>0.19515073244157299</v>
      </c>
      <c r="Q152" s="17">
        <v>0.122493126552874</v>
      </c>
      <c r="R152" s="17"/>
      <c r="S152" s="17">
        <v>0.16218180328010301</v>
      </c>
      <c r="T152" s="17">
        <v>0.170270955379551</v>
      </c>
      <c r="U152" s="17">
        <v>0.16653473631524501</v>
      </c>
      <c r="V152" s="17">
        <v>0.10816467645735101</v>
      </c>
      <c r="W152" s="17">
        <v>0.23999730282793799</v>
      </c>
      <c r="X152" s="17"/>
      <c r="Y152" s="17">
        <v>0.19488633392251301</v>
      </c>
      <c r="Z152" s="17">
        <v>0.18079438776807399</v>
      </c>
      <c r="AA152" s="17">
        <v>0.12370894213259</v>
      </c>
      <c r="AB152" s="17">
        <v>4.7384942476485802E-2</v>
      </c>
      <c r="AC152" s="17"/>
      <c r="AD152" s="17">
        <v>0.25343904313243898</v>
      </c>
      <c r="AE152" s="17">
        <v>0.19602087424673301</v>
      </c>
      <c r="AF152" s="17">
        <v>0.16274888309357999</v>
      </c>
      <c r="AG152" s="17">
        <v>0.14258924108430099</v>
      </c>
      <c r="AH152" s="17">
        <v>0.110167274112941</v>
      </c>
      <c r="AI152" s="17">
        <v>0.12811620265573601</v>
      </c>
      <c r="AJ152" s="17">
        <v>7.0965719198801E-2</v>
      </c>
      <c r="AK152" s="17"/>
      <c r="AL152" s="17">
        <v>0.11525623135488899</v>
      </c>
      <c r="AM152" s="17">
        <v>0.19320492628637601</v>
      </c>
      <c r="AN152" s="17"/>
      <c r="AO152" s="17">
        <v>0.115403367973315</v>
      </c>
      <c r="AP152" s="17">
        <v>0.17809587198180099</v>
      </c>
      <c r="AQ152" s="17"/>
      <c r="AR152" s="17">
        <v>0.123514248070012</v>
      </c>
      <c r="AS152" s="17">
        <v>0.19904474661299401</v>
      </c>
      <c r="AT152" s="17"/>
      <c r="AU152" s="17">
        <v>0.112724193362554</v>
      </c>
      <c r="AV152" s="17">
        <v>0.18853663187889599</v>
      </c>
    </row>
    <row r="153" spans="2:48" x14ac:dyDescent="0.25">
      <c r="B153" t="s">
        <v>80</v>
      </c>
      <c r="C153" s="17">
        <v>5.9619718869222703E-2</v>
      </c>
      <c r="D153" s="17">
        <v>3.9668127471561399E-2</v>
      </c>
      <c r="E153" s="17">
        <v>7.7957110232443602E-2</v>
      </c>
      <c r="F153" s="17"/>
      <c r="G153" s="17">
        <v>6.6529497182397604E-2</v>
      </c>
      <c r="H153" s="17">
        <v>4.1795430518475798E-2</v>
      </c>
      <c r="I153" s="17">
        <v>7.9550988446357399E-2</v>
      </c>
      <c r="J153" s="17">
        <v>8.3878119500253798E-2</v>
      </c>
      <c r="K153" s="17">
        <v>5.3928619492821898E-2</v>
      </c>
      <c r="L153" s="17">
        <v>4.1434820334163597E-2</v>
      </c>
      <c r="M153" s="17"/>
      <c r="N153" s="17">
        <v>5.5809491957862098E-2</v>
      </c>
      <c r="O153" s="17">
        <v>6.5044361589259095E-2</v>
      </c>
      <c r="P153" s="17">
        <v>4.4614946523978898E-2</v>
      </c>
      <c r="Q153" s="17">
        <v>8.1487836356377796E-2</v>
      </c>
      <c r="R153" s="17"/>
      <c r="S153" s="17">
        <v>6.3744188444702601E-2</v>
      </c>
      <c r="T153" s="17">
        <v>4.24196089205537E-2</v>
      </c>
      <c r="U153" s="17">
        <v>6.1571108901150799E-2</v>
      </c>
      <c r="V153" s="17">
        <v>4.8494299230073597E-2</v>
      </c>
      <c r="W153" s="17">
        <v>6.5645946654606296E-2</v>
      </c>
      <c r="X153" s="17"/>
      <c r="Y153" s="17">
        <v>9.6323377768156901E-2</v>
      </c>
      <c r="Z153" s="17">
        <v>5.42595674392988E-2</v>
      </c>
      <c r="AA153" s="17">
        <v>3.00524904044948E-2</v>
      </c>
      <c r="AB153" s="17">
        <v>4.4175287732522099E-2</v>
      </c>
      <c r="AC153" s="17"/>
      <c r="AD153" s="17">
        <v>0.13106487271192399</v>
      </c>
      <c r="AE153" s="17">
        <v>7.7960144369975296E-2</v>
      </c>
      <c r="AF153" s="17">
        <v>5.7221517348043899E-2</v>
      </c>
      <c r="AG153" s="17">
        <v>3.9184293192610103E-2</v>
      </c>
      <c r="AH153" s="17">
        <v>2.1549878017722499E-2</v>
      </c>
      <c r="AI153" s="17">
        <v>2.0363109855345701E-2</v>
      </c>
      <c r="AJ153" s="17">
        <v>0</v>
      </c>
      <c r="AK153" s="17"/>
      <c r="AL153" s="17">
        <v>4.3234365613529398E-2</v>
      </c>
      <c r="AM153" s="17">
        <v>4.08140931180202E-2</v>
      </c>
      <c r="AN153" s="17"/>
      <c r="AO153" s="17">
        <v>5.2551723829344497E-2</v>
      </c>
      <c r="AP153" s="17">
        <v>4.26142946385802E-2</v>
      </c>
      <c r="AQ153" s="17"/>
      <c r="AR153" s="17">
        <v>3.6289979453814902E-2</v>
      </c>
      <c r="AS153" s="17">
        <v>4.2881675315700502E-2</v>
      </c>
      <c r="AT153" s="17"/>
      <c r="AU153" s="17">
        <v>3.6036592669197801E-2</v>
      </c>
      <c r="AV153" s="17">
        <v>4.6817834868937099E-2</v>
      </c>
    </row>
    <row r="154" spans="2:48" x14ac:dyDescent="0.25"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</row>
    <row r="155" spans="2:48" x14ac:dyDescent="0.25"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</row>
    <row r="156" spans="2:48" x14ac:dyDescent="0.25"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</row>
    <row r="157" spans="2:48" x14ac:dyDescent="0.25">
      <c r="B157" s="6" t="s">
        <v>130</v>
      </c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</row>
    <row r="158" spans="2:48" x14ac:dyDescent="0.25">
      <c r="B158" s="24" t="s">
        <v>68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</row>
    <row r="159" spans="2:48" x14ac:dyDescent="0.25">
      <c r="B159" t="s">
        <v>76</v>
      </c>
      <c r="C159" s="17">
        <v>0.49472074839235403</v>
      </c>
      <c r="D159" s="17">
        <v>0.52365303254756201</v>
      </c>
      <c r="E159" s="17">
        <v>0.46958230129754602</v>
      </c>
      <c r="F159" s="17"/>
      <c r="G159" s="17">
        <v>0.42899692291324698</v>
      </c>
      <c r="H159" s="17">
        <v>0.53381012280995799</v>
      </c>
      <c r="I159" s="17">
        <v>0.51966869652519398</v>
      </c>
      <c r="J159" s="17">
        <v>0.52859767328397</v>
      </c>
      <c r="K159" s="17">
        <v>0.44168547327421098</v>
      </c>
      <c r="L159" s="17">
        <v>0.49632937289108697</v>
      </c>
      <c r="M159" s="17"/>
      <c r="N159" s="17">
        <v>0.513465382742334</v>
      </c>
      <c r="O159" s="17">
        <v>0.44145735251110002</v>
      </c>
      <c r="P159" s="17">
        <v>0.50892170416452698</v>
      </c>
      <c r="Q159" s="17">
        <v>0.50496560727025497</v>
      </c>
      <c r="R159" s="17"/>
      <c r="S159" s="17">
        <v>0.49073452078530899</v>
      </c>
      <c r="T159" s="17">
        <v>0.507523610436454</v>
      </c>
      <c r="U159" s="17">
        <v>0.522841858494004</v>
      </c>
      <c r="V159" s="17">
        <v>0.428737425986984</v>
      </c>
      <c r="W159" s="17">
        <v>0.495047909557084</v>
      </c>
      <c r="X159" s="17"/>
      <c r="Y159" s="17">
        <v>0.45503110566115201</v>
      </c>
      <c r="Z159" s="17">
        <v>0.47536282727246898</v>
      </c>
      <c r="AA159" s="17">
        <v>0.54934107680015298</v>
      </c>
      <c r="AB159" s="17">
        <v>0.61772257522856</v>
      </c>
      <c r="AC159" s="17"/>
      <c r="AD159" s="17">
        <v>0.46097914808499502</v>
      </c>
      <c r="AE159" s="17">
        <v>0.46818847676806902</v>
      </c>
      <c r="AF159" s="17">
        <v>0.48124912693977601</v>
      </c>
      <c r="AG159" s="17">
        <v>0.496682480426201</v>
      </c>
      <c r="AH159" s="17">
        <v>0.54291302362026495</v>
      </c>
      <c r="AI159" s="17">
        <v>0.52617954138349798</v>
      </c>
      <c r="AJ159" s="17">
        <v>0.60000786650147198</v>
      </c>
      <c r="AK159" s="17"/>
      <c r="AL159" s="17">
        <v>0.50125467900361498</v>
      </c>
      <c r="AM159" s="17">
        <v>0.51703862171937798</v>
      </c>
      <c r="AN159" s="17"/>
      <c r="AO159" s="17">
        <v>0.52477137807585295</v>
      </c>
      <c r="AP159" s="17">
        <v>0.53395526816953398</v>
      </c>
      <c r="AQ159" s="17"/>
      <c r="AR159" s="17">
        <v>0.508782225163806</v>
      </c>
      <c r="AS159" s="17">
        <v>0.53201969391737902</v>
      </c>
      <c r="AT159" s="17"/>
      <c r="AU159" s="17">
        <v>0.50742179030089496</v>
      </c>
      <c r="AV159" s="17">
        <v>0.53082518598449102</v>
      </c>
    </row>
    <row r="160" spans="2:48" x14ac:dyDescent="0.25">
      <c r="B160" t="s">
        <v>77</v>
      </c>
      <c r="C160" s="17">
        <v>0.38164899236205801</v>
      </c>
      <c r="D160" s="17">
        <v>0.35439616626807302</v>
      </c>
      <c r="E160" s="17">
        <v>0.40637694839557198</v>
      </c>
      <c r="F160" s="17"/>
      <c r="G160" s="17">
        <v>0.32512633810773101</v>
      </c>
      <c r="H160" s="17">
        <v>0.32857250579463898</v>
      </c>
      <c r="I160" s="17">
        <v>0.35773962873612902</v>
      </c>
      <c r="J160" s="17">
        <v>0.37507161511495002</v>
      </c>
      <c r="K160" s="17">
        <v>0.40472834279640701</v>
      </c>
      <c r="L160" s="17">
        <v>0.46499679547067901</v>
      </c>
      <c r="M160" s="17"/>
      <c r="N160" s="17">
        <v>0.377007299245399</v>
      </c>
      <c r="O160" s="17">
        <v>0.43756458360586897</v>
      </c>
      <c r="P160" s="17">
        <v>0.36145716573854803</v>
      </c>
      <c r="Q160" s="17">
        <v>0.368605111908549</v>
      </c>
      <c r="R160" s="17"/>
      <c r="S160" s="17">
        <v>0.39817845288605402</v>
      </c>
      <c r="T160" s="17">
        <v>0.35229025542308301</v>
      </c>
      <c r="U160" s="17">
        <v>0.3151419805117</v>
      </c>
      <c r="V160" s="17">
        <v>0.47367200964464201</v>
      </c>
      <c r="W160" s="17">
        <v>0.37835296036569899</v>
      </c>
      <c r="X160" s="17"/>
      <c r="Y160" s="17">
        <v>0.32642848191937401</v>
      </c>
      <c r="Z160" s="17">
        <v>0.40841834704906799</v>
      </c>
      <c r="AA160" s="17">
        <v>0.39404824867836302</v>
      </c>
      <c r="AB160" s="17">
        <v>0.31692295366287698</v>
      </c>
      <c r="AC160" s="17"/>
      <c r="AD160" s="17">
        <v>0.36976611234904</v>
      </c>
      <c r="AE160" s="17">
        <v>0.35249199927514602</v>
      </c>
      <c r="AF160" s="17">
        <v>0.40402752015827398</v>
      </c>
      <c r="AG160" s="17">
        <v>0.41425071322724399</v>
      </c>
      <c r="AH160" s="17">
        <v>0.36888298127760999</v>
      </c>
      <c r="AI160" s="17">
        <v>0.42848070756151801</v>
      </c>
      <c r="AJ160" s="17">
        <v>0.36993842577998998</v>
      </c>
      <c r="AK160" s="17"/>
      <c r="AL160" s="17">
        <v>0.38954326075818302</v>
      </c>
      <c r="AM160" s="17">
        <v>0.39015391221359202</v>
      </c>
      <c r="AN160" s="17"/>
      <c r="AO160" s="17">
        <v>0.37874040592316399</v>
      </c>
      <c r="AP160" s="17">
        <v>0.38040797724110198</v>
      </c>
      <c r="AQ160" s="17"/>
      <c r="AR160" s="17">
        <v>0.38442656373429401</v>
      </c>
      <c r="AS160" s="17">
        <v>0.37719016815069201</v>
      </c>
      <c r="AT160" s="17"/>
      <c r="AU160" s="17">
        <v>0.38336622266984899</v>
      </c>
      <c r="AV160" s="17">
        <v>0.37264872984756697</v>
      </c>
    </row>
    <row r="161" spans="2:48" x14ac:dyDescent="0.25">
      <c r="B161" t="s">
        <v>78</v>
      </c>
      <c r="C161" s="17">
        <v>7.4996869270343602E-2</v>
      </c>
      <c r="D161" s="17">
        <v>7.8186993943856503E-2</v>
      </c>
      <c r="E161" s="17">
        <v>7.1519817876242203E-2</v>
      </c>
      <c r="F161" s="17"/>
      <c r="G161" s="17">
        <v>0.13245840627032299</v>
      </c>
      <c r="H161" s="17">
        <v>7.2953530195107294E-2</v>
      </c>
      <c r="I161" s="17">
        <v>7.63178138078313E-2</v>
      </c>
      <c r="J161" s="17">
        <v>5.4745402486344401E-2</v>
      </c>
      <c r="K161" s="17">
        <v>0.11268972231779199</v>
      </c>
      <c r="L161" s="17">
        <v>2.8088447166986701E-2</v>
      </c>
      <c r="M161" s="17"/>
      <c r="N161" s="17">
        <v>5.6159136873505197E-2</v>
      </c>
      <c r="O161" s="17">
        <v>8.7315723059687295E-2</v>
      </c>
      <c r="P161" s="17">
        <v>7.6611436997315402E-2</v>
      </c>
      <c r="Q161" s="17">
        <v>7.5148547281483805E-2</v>
      </c>
      <c r="R161" s="17"/>
      <c r="S161" s="17">
        <v>7.1153223265371296E-2</v>
      </c>
      <c r="T161" s="17">
        <v>9.3042283248846003E-2</v>
      </c>
      <c r="U161" s="17">
        <v>7.8089992229441907E-2</v>
      </c>
      <c r="V161" s="17">
        <v>4.2851957950356297E-2</v>
      </c>
      <c r="W161" s="17">
        <v>0.105596021074309</v>
      </c>
      <c r="X161" s="17"/>
      <c r="Y161" s="17">
        <v>0.11833545943486699</v>
      </c>
      <c r="Z161" s="17">
        <v>8.4005124800242595E-2</v>
      </c>
      <c r="AA161" s="17">
        <v>3.4219354953788902E-2</v>
      </c>
      <c r="AB161" s="17">
        <v>2.3218202301029001E-2</v>
      </c>
      <c r="AC161" s="17"/>
      <c r="AD161" s="17">
        <v>0.11334250939837399</v>
      </c>
      <c r="AE161" s="17">
        <v>0.10368435414593</v>
      </c>
      <c r="AF161" s="17">
        <v>7.0143047036833606E-2</v>
      </c>
      <c r="AG161" s="17">
        <v>4.5513525183700901E-2</v>
      </c>
      <c r="AH161" s="17">
        <v>7.0066627160864106E-2</v>
      </c>
      <c r="AI161" s="17">
        <v>1.3434101225689599E-2</v>
      </c>
      <c r="AJ161" s="17">
        <v>1.50165118603724E-2</v>
      </c>
      <c r="AK161" s="17"/>
      <c r="AL161" s="17">
        <v>6.8955518324900697E-2</v>
      </c>
      <c r="AM161" s="17">
        <v>5.06826423249091E-2</v>
      </c>
      <c r="AN161" s="17"/>
      <c r="AO161" s="17">
        <v>5.1172100050902003E-2</v>
      </c>
      <c r="AP161" s="17">
        <v>5.6969614746487797E-2</v>
      </c>
      <c r="AQ161" s="17"/>
      <c r="AR161" s="17">
        <v>6.4951084542463206E-2</v>
      </c>
      <c r="AS161" s="17">
        <v>5.71362450278129E-2</v>
      </c>
      <c r="AT161" s="17"/>
      <c r="AU161" s="17">
        <v>6.91868185454593E-2</v>
      </c>
      <c r="AV161" s="17">
        <v>5.8119067963701899E-2</v>
      </c>
    </row>
    <row r="162" spans="2:48" x14ac:dyDescent="0.25">
      <c r="B162" t="s">
        <v>79</v>
      </c>
      <c r="C162" s="17">
        <v>2.0924761434185798E-2</v>
      </c>
      <c r="D162" s="17">
        <v>2.4195231318971899E-2</v>
      </c>
      <c r="E162" s="17">
        <v>1.81107021574698E-2</v>
      </c>
      <c r="F162" s="17"/>
      <c r="G162" s="17">
        <v>6.3124225319761806E-2</v>
      </c>
      <c r="H162" s="17">
        <v>3.9314093242290397E-2</v>
      </c>
      <c r="I162" s="17">
        <v>1.38677289907618E-2</v>
      </c>
      <c r="J162" s="17">
        <v>1.4669356535400401E-2</v>
      </c>
      <c r="K162" s="17">
        <v>9.4084750830365493E-3</v>
      </c>
      <c r="L162" s="17">
        <v>0</v>
      </c>
      <c r="M162" s="17"/>
      <c r="N162" s="17">
        <v>2.47327191397155E-2</v>
      </c>
      <c r="O162" s="17">
        <v>1.25077354830706E-2</v>
      </c>
      <c r="P162" s="17">
        <v>2.51418796954197E-2</v>
      </c>
      <c r="Q162" s="17">
        <v>1.88050308689269E-2</v>
      </c>
      <c r="R162" s="17"/>
      <c r="S162" s="17">
        <v>1.7037286362562101E-2</v>
      </c>
      <c r="T162" s="17">
        <v>1.9276844755395501E-2</v>
      </c>
      <c r="U162" s="17">
        <v>4.4222717595268198E-2</v>
      </c>
      <c r="V162" s="17">
        <v>2.1123549957152099E-2</v>
      </c>
      <c r="W162" s="17">
        <v>0</v>
      </c>
      <c r="X162" s="17"/>
      <c r="Y162" s="17">
        <v>4.5528219438804897E-2</v>
      </c>
      <c r="Z162" s="17">
        <v>1.14433331640417E-2</v>
      </c>
      <c r="AA162" s="17">
        <v>1.18419885676482E-2</v>
      </c>
      <c r="AB162" s="17">
        <v>4.21362688075341E-2</v>
      </c>
      <c r="AC162" s="17"/>
      <c r="AD162" s="17">
        <v>3.4779369214533999E-2</v>
      </c>
      <c r="AE162" s="17">
        <v>2.5886560502761499E-2</v>
      </c>
      <c r="AF162" s="17">
        <v>1.46714885072001E-2</v>
      </c>
      <c r="AG162" s="17">
        <v>2.2266622392010299E-2</v>
      </c>
      <c r="AH162" s="17">
        <v>7.7430783928010404E-3</v>
      </c>
      <c r="AI162" s="17">
        <v>2.9250022768596499E-2</v>
      </c>
      <c r="AJ162" s="17">
        <v>1.5037195858165601E-2</v>
      </c>
      <c r="AK162" s="17"/>
      <c r="AL162" s="17">
        <v>2.0654427049754901E-2</v>
      </c>
      <c r="AM162" s="17">
        <v>2.7123353027754399E-2</v>
      </c>
      <c r="AN162" s="17"/>
      <c r="AO162" s="17">
        <v>2.2384845759556099E-2</v>
      </c>
      <c r="AP162" s="17">
        <v>1.1279378168648199E-2</v>
      </c>
      <c r="AQ162" s="17"/>
      <c r="AR162" s="17">
        <v>2.1117009621255501E-2</v>
      </c>
      <c r="AS162" s="17">
        <v>2.3621055757422901E-2</v>
      </c>
      <c r="AT162" s="17"/>
      <c r="AU162" s="17">
        <v>2.26957011034945E-2</v>
      </c>
      <c r="AV162" s="17">
        <v>2.4236721073536201E-2</v>
      </c>
    </row>
    <row r="163" spans="2:48" x14ac:dyDescent="0.25">
      <c r="B163" t="s">
        <v>80</v>
      </c>
      <c r="C163" s="17">
        <v>2.7708628541058801E-2</v>
      </c>
      <c r="D163" s="17">
        <v>1.95685759215369E-2</v>
      </c>
      <c r="E163" s="17">
        <v>3.4410230273170299E-2</v>
      </c>
      <c r="F163" s="17"/>
      <c r="G163" s="17">
        <v>5.02941073889367E-2</v>
      </c>
      <c r="H163" s="17">
        <v>2.5349747958005001E-2</v>
      </c>
      <c r="I163" s="17">
        <v>3.2406131940083897E-2</v>
      </c>
      <c r="J163" s="17">
        <v>2.6915952579334899E-2</v>
      </c>
      <c r="K163" s="17">
        <v>3.1487986528552898E-2</v>
      </c>
      <c r="L163" s="17">
        <v>1.05853844712479E-2</v>
      </c>
      <c r="M163" s="17"/>
      <c r="N163" s="17">
        <v>2.8635461999045399E-2</v>
      </c>
      <c r="O163" s="17">
        <v>2.1154605340273001E-2</v>
      </c>
      <c r="P163" s="17">
        <v>2.78678134041902E-2</v>
      </c>
      <c r="Q163" s="17">
        <v>3.24757026707862E-2</v>
      </c>
      <c r="R163" s="17"/>
      <c r="S163" s="17">
        <v>2.2896516700704399E-2</v>
      </c>
      <c r="T163" s="17">
        <v>2.7867006136221201E-2</v>
      </c>
      <c r="U163" s="17">
        <v>3.9703451169585999E-2</v>
      </c>
      <c r="V163" s="17">
        <v>3.3615056460865801E-2</v>
      </c>
      <c r="W163" s="17">
        <v>2.1003109002907399E-2</v>
      </c>
      <c r="X163" s="17"/>
      <c r="Y163" s="17">
        <v>5.4676733545801999E-2</v>
      </c>
      <c r="Z163" s="17">
        <v>2.07703677141786E-2</v>
      </c>
      <c r="AA163" s="17">
        <v>1.0549331000046701E-2</v>
      </c>
      <c r="AB163" s="17">
        <v>0</v>
      </c>
      <c r="AC163" s="17"/>
      <c r="AD163" s="17">
        <v>2.1132860953056699E-2</v>
      </c>
      <c r="AE163" s="17">
        <v>4.9748609308092703E-2</v>
      </c>
      <c r="AF163" s="17">
        <v>2.9908817357916399E-2</v>
      </c>
      <c r="AG163" s="17">
        <v>2.1286658770844302E-2</v>
      </c>
      <c r="AH163" s="17">
        <v>1.0394289548460301E-2</v>
      </c>
      <c r="AI163" s="17">
        <v>2.65562706069741E-3</v>
      </c>
      <c r="AJ163" s="17">
        <v>0</v>
      </c>
      <c r="AK163" s="17"/>
      <c r="AL163" s="17">
        <v>1.9592114863546301E-2</v>
      </c>
      <c r="AM163" s="17">
        <v>1.5001470714366701E-2</v>
      </c>
      <c r="AN163" s="17"/>
      <c r="AO163" s="17">
        <v>2.2931270190525498E-2</v>
      </c>
      <c r="AP163" s="17">
        <v>1.7387761674228001E-2</v>
      </c>
      <c r="AQ163" s="17"/>
      <c r="AR163" s="17">
        <v>2.07231169381814E-2</v>
      </c>
      <c r="AS163" s="17">
        <v>1.00328371466937E-2</v>
      </c>
      <c r="AT163" s="17"/>
      <c r="AU163" s="17">
        <v>1.7329467380301899E-2</v>
      </c>
      <c r="AV163" s="17">
        <v>1.4170295130703401E-2</v>
      </c>
    </row>
    <row r="164" spans="2:48" x14ac:dyDescent="0.25"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</row>
    <row r="165" spans="2:48" x14ac:dyDescent="0.25"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</row>
    <row r="166" spans="2:48" x14ac:dyDescent="0.25"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</row>
    <row r="167" spans="2:48" x14ac:dyDescent="0.25">
      <c r="B167" s="6" t="s">
        <v>131</v>
      </c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</row>
    <row r="168" spans="2:48" x14ac:dyDescent="0.25">
      <c r="B168" s="24" t="s">
        <v>68</v>
      </c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</row>
    <row r="169" spans="2:48" x14ac:dyDescent="0.25">
      <c r="B169" t="s">
        <v>76</v>
      </c>
      <c r="C169" s="17">
        <v>0.47985830214495101</v>
      </c>
      <c r="D169" s="17">
        <v>0.45496877425578103</v>
      </c>
      <c r="E169" s="17">
        <v>0.50797126482144705</v>
      </c>
      <c r="F169" s="17"/>
      <c r="G169" s="17">
        <v>0.40141651279927798</v>
      </c>
      <c r="H169" s="17">
        <v>0.42651805591900599</v>
      </c>
      <c r="I169" s="17">
        <v>0.45628389424955601</v>
      </c>
      <c r="J169" s="17">
        <v>0.48289803737233999</v>
      </c>
      <c r="K169" s="17">
        <v>0.50677331024575401</v>
      </c>
      <c r="L169" s="17">
        <v>0.56564280657224097</v>
      </c>
      <c r="M169" s="17"/>
      <c r="N169" s="17">
        <v>0.48159341443748199</v>
      </c>
      <c r="O169" s="17">
        <v>0.46538565197610998</v>
      </c>
      <c r="P169" s="17">
        <v>0.49059100639963599</v>
      </c>
      <c r="Q169" s="17">
        <v>0.47409900182456899</v>
      </c>
      <c r="R169" s="17"/>
      <c r="S169" s="17">
        <v>0.49894854364965902</v>
      </c>
      <c r="T169" s="17">
        <v>0.47361821203752102</v>
      </c>
      <c r="U169" s="17">
        <v>0.47595616001520902</v>
      </c>
      <c r="V169" s="17">
        <v>0.343116302490312</v>
      </c>
      <c r="W169" s="17">
        <v>0.40972778118160502</v>
      </c>
      <c r="X169" s="17"/>
      <c r="Y169" s="17">
        <v>0.43661118433656398</v>
      </c>
      <c r="Z169" s="17">
        <v>0.49669430481821503</v>
      </c>
      <c r="AA169" s="17">
        <v>0.49215397636258501</v>
      </c>
      <c r="AB169" s="17">
        <v>0.51380369240014201</v>
      </c>
      <c r="AC169" s="17"/>
      <c r="AD169" s="17">
        <v>0.50254366778480597</v>
      </c>
      <c r="AE169" s="17">
        <v>0.48876577101881602</v>
      </c>
      <c r="AF169" s="17">
        <v>0.47864868054346299</v>
      </c>
      <c r="AG169" s="17">
        <v>0.44850495430206699</v>
      </c>
      <c r="AH169" s="17">
        <v>0.47284391733962</v>
      </c>
      <c r="AI169" s="17">
        <v>0.46423411327700398</v>
      </c>
      <c r="AJ169" s="17">
        <v>0.55346506240417104</v>
      </c>
      <c r="AK169" s="17"/>
      <c r="AL169" s="17">
        <v>0.51388800195378903</v>
      </c>
      <c r="AM169" s="17">
        <v>0.49646483276217501</v>
      </c>
      <c r="AN169" s="17"/>
      <c r="AO169" s="17">
        <v>0.54135589628958602</v>
      </c>
      <c r="AP169" s="17">
        <v>0.53658521915478996</v>
      </c>
      <c r="AQ169" s="17"/>
      <c r="AR169" s="17">
        <v>0.53440762846954704</v>
      </c>
      <c r="AS169" s="17">
        <v>0.51596038508473896</v>
      </c>
      <c r="AT169" s="17"/>
      <c r="AU169" s="17">
        <v>0.54171395198563199</v>
      </c>
      <c r="AV169" s="17">
        <v>0.48571782414482101</v>
      </c>
    </row>
    <row r="170" spans="2:48" x14ac:dyDescent="0.25">
      <c r="B170" t="s">
        <v>77</v>
      </c>
      <c r="C170" s="17">
        <v>0.378702750411679</v>
      </c>
      <c r="D170" s="17">
        <v>0.39266663529651302</v>
      </c>
      <c r="E170" s="17">
        <v>0.36498483859680297</v>
      </c>
      <c r="F170" s="17"/>
      <c r="G170" s="17">
        <v>0.40292247870659698</v>
      </c>
      <c r="H170" s="17">
        <v>0.35356443482963301</v>
      </c>
      <c r="I170" s="17">
        <v>0.36890993965381602</v>
      </c>
      <c r="J170" s="17">
        <v>0.39543106984509102</v>
      </c>
      <c r="K170" s="17">
        <v>0.37801285781757099</v>
      </c>
      <c r="L170" s="17">
        <v>0.38148598695024599</v>
      </c>
      <c r="M170" s="17"/>
      <c r="N170" s="17">
        <v>0.37835693109751101</v>
      </c>
      <c r="O170" s="17">
        <v>0.40727677448654598</v>
      </c>
      <c r="P170" s="17">
        <v>0.36917025010689902</v>
      </c>
      <c r="Q170" s="17">
        <v>0.36934669797999098</v>
      </c>
      <c r="R170" s="17"/>
      <c r="S170" s="17">
        <v>0.36472609993354499</v>
      </c>
      <c r="T170" s="17">
        <v>0.39535740733464197</v>
      </c>
      <c r="U170" s="17">
        <v>0.35741778501464899</v>
      </c>
      <c r="V170" s="17">
        <v>0.51038930269868399</v>
      </c>
      <c r="W170" s="17">
        <v>0.44327688837436002</v>
      </c>
      <c r="X170" s="17"/>
      <c r="Y170" s="17">
        <v>0.37271273803406901</v>
      </c>
      <c r="Z170" s="17">
        <v>0.36608726567294397</v>
      </c>
      <c r="AA170" s="17">
        <v>0.40291157227971303</v>
      </c>
      <c r="AB170" s="17">
        <v>0.34679193751342802</v>
      </c>
      <c r="AC170" s="17"/>
      <c r="AD170" s="17">
        <v>0.304460080934843</v>
      </c>
      <c r="AE170" s="17">
        <v>0.35460550828039999</v>
      </c>
      <c r="AF170" s="17">
        <v>0.365702587766701</v>
      </c>
      <c r="AG170" s="17">
        <v>0.43818547742611902</v>
      </c>
      <c r="AH170" s="17">
        <v>0.41518286063174498</v>
      </c>
      <c r="AI170" s="17">
        <v>0.42143719413548297</v>
      </c>
      <c r="AJ170" s="17">
        <v>0.37854977714731802</v>
      </c>
      <c r="AK170" s="17"/>
      <c r="AL170" s="17">
        <v>0.372315518555763</v>
      </c>
      <c r="AM170" s="17">
        <v>0.380873714717124</v>
      </c>
      <c r="AN170" s="17"/>
      <c r="AO170" s="17">
        <v>0.35682609079500199</v>
      </c>
      <c r="AP170" s="17">
        <v>0.35177969963099198</v>
      </c>
      <c r="AQ170" s="17"/>
      <c r="AR170" s="17">
        <v>0.363861971964061</v>
      </c>
      <c r="AS170" s="17">
        <v>0.36047116910136101</v>
      </c>
      <c r="AT170" s="17"/>
      <c r="AU170" s="17">
        <v>0.36036326078313002</v>
      </c>
      <c r="AV170" s="17">
        <v>0.37544947596805101</v>
      </c>
    </row>
    <row r="171" spans="2:48" x14ac:dyDescent="0.25">
      <c r="B171" t="s">
        <v>78</v>
      </c>
      <c r="C171" s="17">
        <v>9.7147360747310493E-2</v>
      </c>
      <c r="D171" s="17">
        <v>0.109946283164088</v>
      </c>
      <c r="E171" s="17">
        <v>8.24424721886588E-2</v>
      </c>
      <c r="F171" s="17"/>
      <c r="G171" s="17">
        <v>0.119480869837697</v>
      </c>
      <c r="H171" s="17">
        <v>0.15774341062837199</v>
      </c>
      <c r="I171" s="17">
        <v>0.117026145870225</v>
      </c>
      <c r="J171" s="17">
        <v>8.9143253932274402E-2</v>
      </c>
      <c r="K171" s="17">
        <v>8.1106718777718995E-2</v>
      </c>
      <c r="L171" s="17">
        <v>3.5897838028469999E-2</v>
      </c>
      <c r="M171" s="17"/>
      <c r="N171" s="17">
        <v>8.9001409029548298E-2</v>
      </c>
      <c r="O171" s="17">
        <v>9.5594649593549602E-2</v>
      </c>
      <c r="P171" s="17">
        <v>9.6739022263579E-2</v>
      </c>
      <c r="Q171" s="17">
        <v>0.10493386659529499</v>
      </c>
      <c r="R171" s="17"/>
      <c r="S171" s="17">
        <v>9.9787487530501304E-2</v>
      </c>
      <c r="T171" s="17">
        <v>7.8296402790755698E-2</v>
      </c>
      <c r="U171" s="17">
        <v>0.106929229530924</v>
      </c>
      <c r="V171" s="17">
        <v>9.8265064324872198E-2</v>
      </c>
      <c r="W171" s="17">
        <v>0.103806811291956</v>
      </c>
      <c r="X171" s="17"/>
      <c r="Y171" s="17">
        <v>0.12923075290192501</v>
      </c>
      <c r="Z171" s="17">
        <v>9.9115057715885094E-2</v>
      </c>
      <c r="AA171" s="17">
        <v>7.7224321238695104E-2</v>
      </c>
      <c r="AB171" s="17">
        <v>4.7940478993089598E-2</v>
      </c>
      <c r="AC171" s="17"/>
      <c r="AD171" s="17">
        <v>0.14996299245567599</v>
      </c>
      <c r="AE171" s="17">
        <v>0.100353501800082</v>
      </c>
      <c r="AF171" s="17">
        <v>0.100995658919816</v>
      </c>
      <c r="AG171" s="17">
        <v>8.3868299398451404E-2</v>
      </c>
      <c r="AH171" s="17">
        <v>8.2328589491147006E-2</v>
      </c>
      <c r="AI171" s="17">
        <v>7.4338631250765994E-2</v>
      </c>
      <c r="AJ171" s="17">
        <v>5.5687330513802799E-2</v>
      </c>
      <c r="AK171" s="17"/>
      <c r="AL171" s="17">
        <v>8.0930755827165607E-2</v>
      </c>
      <c r="AM171" s="17">
        <v>8.8354609349671695E-2</v>
      </c>
      <c r="AN171" s="17"/>
      <c r="AO171" s="17">
        <v>7.1362992404497602E-2</v>
      </c>
      <c r="AP171" s="17">
        <v>7.77386176016307E-2</v>
      </c>
      <c r="AQ171" s="17"/>
      <c r="AR171" s="17">
        <v>7.9615820862785305E-2</v>
      </c>
      <c r="AS171" s="17">
        <v>8.8440731163811098E-2</v>
      </c>
      <c r="AT171" s="17"/>
      <c r="AU171" s="17">
        <v>7.65515433014438E-2</v>
      </c>
      <c r="AV171" s="17">
        <v>9.7920025936135205E-2</v>
      </c>
    </row>
    <row r="172" spans="2:48" x14ac:dyDescent="0.25">
      <c r="B172" t="s">
        <v>79</v>
      </c>
      <c r="C172" s="17">
        <v>2.0798858528200698E-2</v>
      </c>
      <c r="D172" s="17">
        <v>2.8246836453710601E-2</v>
      </c>
      <c r="E172" s="17">
        <v>1.33449503986583E-2</v>
      </c>
      <c r="F172" s="17"/>
      <c r="G172" s="17">
        <v>2.5273399333525098E-2</v>
      </c>
      <c r="H172" s="17">
        <v>4.1868690187057502E-2</v>
      </c>
      <c r="I172" s="17">
        <v>3.5014274384716403E-2</v>
      </c>
      <c r="J172" s="17">
        <v>4.8932935134532703E-3</v>
      </c>
      <c r="K172" s="17">
        <v>1.59755613498915E-2</v>
      </c>
      <c r="L172" s="17">
        <v>5.0661490346165204E-3</v>
      </c>
      <c r="M172" s="17"/>
      <c r="N172" s="17">
        <v>1.5966248200816099E-2</v>
      </c>
      <c r="O172" s="17">
        <v>1.6007499002771101E-2</v>
      </c>
      <c r="P172" s="17">
        <v>1.7831190371055902E-2</v>
      </c>
      <c r="Q172" s="17">
        <v>3.3105614374676101E-2</v>
      </c>
      <c r="R172" s="17"/>
      <c r="S172" s="17">
        <v>1.41867409020021E-2</v>
      </c>
      <c r="T172" s="17">
        <v>2.6551647314083701E-2</v>
      </c>
      <c r="U172" s="17">
        <v>3.6598318069338297E-2</v>
      </c>
      <c r="V172" s="17">
        <v>2.8795968685339901E-2</v>
      </c>
      <c r="W172" s="17">
        <v>2.2155036988868001E-2</v>
      </c>
      <c r="X172" s="17"/>
      <c r="Y172" s="17">
        <v>1.96637404187049E-2</v>
      </c>
      <c r="Z172" s="17">
        <v>2.1138448773318101E-2</v>
      </c>
      <c r="AA172" s="17">
        <v>1.5117274922474101E-2</v>
      </c>
      <c r="AB172" s="17">
        <v>7.9971563041222493E-2</v>
      </c>
      <c r="AC172" s="17"/>
      <c r="AD172" s="17">
        <v>1.9264848891348E-2</v>
      </c>
      <c r="AE172" s="17">
        <v>1.95212229874543E-2</v>
      </c>
      <c r="AF172" s="17">
        <v>2.81786473767929E-2</v>
      </c>
      <c r="AG172" s="17">
        <v>1.1211893009333901E-2</v>
      </c>
      <c r="AH172" s="17">
        <v>1.7591337086886899E-2</v>
      </c>
      <c r="AI172" s="17">
        <v>3.4213227913335698E-2</v>
      </c>
      <c r="AJ172" s="17">
        <v>1.22978299347085E-2</v>
      </c>
      <c r="AK172" s="17"/>
      <c r="AL172" s="17">
        <v>1.6161609808812899E-2</v>
      </c>
      <c r="AM172" s="17">
        <v>1.7283916370316101E-2</v>
      </c>
      <c r="AN172" s="17"/>
      <c r="AO172" s="17">
        <v>1.3648848394123E-2</v>
      </c>
      <c r="AP172" s="17">
        <v>2.2016197466418998E-2</v>
      </c>
      <c r="AQ172" s="17"/>
      <c r="AR172" s="17">
        <v>9.3754774871310197E-3</v>
      </c>
      <c r="AS172" s="17">
        <v>2.51212327602361E-2</v>
      </c>
      <c r="AT172" s="17"/>
      <c r="AU172" s="17">
        <v>1.13294896765285E-2</v>
      </c>
      <c r="AV172" s="17">
        <v>2.6734830218335601E-2</v>
      </c>
    </row>
    <row r="173" spans="2:48" x14ac:dyDescent="0.25">
      <c r="B173" t="s">
        <v>80</v>
      </c>
      <c r="C173" s="17">
        <v>2.3492728167858801E-2</v>
      </c>
      <c r="D173" s="17">
        <v>1.4171470829907201E-2</v>
      </c>
      <c r="E173" s="17">
        <v>3.1256473994433001E-2</v>
      </c>
      <c r="F173" s="17"/>
      <c r="G173" s="17">
        <v>5.0906739322903197E-2</v>
      </c>
      <c r="H173" s="17">
        <v>2.03054084359309E-2</v>
      </c>
      <c r="I173" s="17">
        <v>2.2765745841686499E-2</v>
      </c>
      <c r="J173" s="17">
        <v>2.7634345336841701E-2</v>
      </c>
      <c r="K173" s="17">
        <v>1.8131551809063801E-2</v>
      </c>
      <c r="L173" s="17">
        <v>1.1907219414425799E-2</v>
      </c>
      <c r="M173" s="17"/>
      <c r="N173" s="17">
        <v>3.5081997234642101E-2</v>
      </c>
      <c r="O173" s="17">
        <v>1.57354249410229E-2</v>
      </c>
      <c r="P173" s="17">
        <v>2.5668530858830502E-2</v>
      </c>
      <c r="Q173" s="17">
        <v>1.8514819225469201E-2</v>
      </c>
      <c r="R173" s="17"/>
      <c r="S173" s="17">
        <v>2.2351127984292601E-2</v>
      </c>
      <c r="T173" s="17">
        <v>2.6176330522997698E-2</v>
      </c>
      <c r="U173" s="17">
        <v>2.30985073698801E-2</v>
      </c>
      <c r="V173" s="17">
        <v>1.9433361800791801E-2</v>
      </c>
      <c r="W173" s="17">
        <v>2.1033482163210701E-2</v>
      </c>
      <c r="X173" s="17"/>
      <c r="Y173" s="17">
        <v>4.1781584308737199E-2</v>
      </c>
      <c r="Z173" s="17">
        <v>1.6964923019637999E-2</v>
      </c>
      <c r="AA173" s="17">
        <v>1.2592855196532599E-2</v>
      </c>
      <c r="AB173" s="17">
        <v>1.14923280521173E-2</v>
      </c>
      <c r="AC173" s="17"/>
      <c r="AD173" s="17">
        <v>2.3768409933326899E-2</v>
      </c>
      <c r="AE173" s="17">
        <v>3.6753995913248502E-2</v>
      </c>
      <c r="AF173" s="17">
        <v>2.64744253932271E-2</v>
      </c>
      <c r="AG173" s="17">
        <v>1.8229375864028299E-2</v>
      </c>
      <c r="AH173" s="17">
        <v>1.2053295450601E-2</v>
      </c>
      <c r="AI173" s="17">
        <v>5.7768334234117799E-3</v>
      </c>
      <c r="AJ173" s="17">
        <v>0</v>
      </c>
      <c r="AK173" s="17"/>
      <c r="AL173" s="17">
        <v>1.6704113854469401E-2</v>
      </c>
      <c r="AM173" s="17">
        <v>1.7022926800712799E-2</v>
      </c>
      <c r="AN173" s="17"/>
      <c r="AO173" s="17">
        <v>1.6806172116791501E-2</v>
      </c>
      <c r="AP173" s="17">
        <v>1.1880266146168401E-2</v>
      </c>
      <c r="AQ173" s="17"/>
      <c r="AR173" s="17">
        <v>1.2739101216475099E-2</v>
      </c>
      <c r="AS173" s="17">
        <v>1.0006481889852601E-2</v>
      </c>
      <c r="AT173" s="17"/>
      <c r="AU173" s="17">
        <v>1.0041754253266101E-2</v>
      </c>
      <c r="AV173" s="17">
        <v>1.4177843732657101E-2</v>
      </c>
    </row>
    <row r="174" spans="2:48" x14ac:dyDescent="0.25"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</row>
    <row r="175" spans="2:48" x14ac:dyDescent="0.25"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</row>
    <row r="176" spans="2:48" x14ac:dyDescent="0.25"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</row>
    <row r="177" spans="2:48" x14ac:dyDescent="0.25">
      <c r="B177" s="6" t="s">
        <v>132</v>
      </c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</row>
    <row r="178" spans="2:48" x14ac:dyDescent="0.25">
      <c r="B178" s="24" t="s">
        <v>68</v>
      </c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</row>
    <row r="179" spans="2:48" x14ac:dyDescent="0.25">
      <c r="B179" t="s">
        <v>76</v>
      </c>
      <c r="C179" s="17">
        <v>0.27678358315719398</v>
      </c>
      <c r="D179" s="17">
        <v>0.27642238965197902</v>
      </c>
      <c r="E179" s="17">
        <v>0.27874191998978898</v>
      </c>
      <c r="F179" s="17"/>
      <c r="G179" s="17">
        <v>0.324736746139211</v>
      </c>
      <c r="H179" s="17">
        <v>0.31660753874026498</v>
      </c>
      <c r="I179" s="17">
        <v>0.302732478565023</v>
      </c>
      <c r="J179" s="17">
        <v>0.25638228512344602</v>
      </c>
      <c r="K179" s="17">
        <v>0.27351029432492502</v>
      </c>
      <c r="L179" s="17">
        <v>0.21294257300303099</v>
      </c>
      <c r="M179" s="17"/>
      <c r="N179" s="17">
        <v>0.287110447708183</v>
      </c>
      <c r="O179" s="17">
        <v>0.22373192565987901</v>
      </c>
      <c r="P179" s="17">
        <v>0.29462308620116601</v>
      </c>
      <c r="Q179" s="17">
        <v>0.28704419052985303</v>
      </c>
      <c r="R179" s="17"/>
      <c r="S179" s="17">
        <v>0.259576179878585</v>
      </c>
      <c r="T179" s="17">
        <v>0.27238788558091298</v>
      </c>
      <c r="U179" s="17">
        <v>0.31284370338138301</v>
      </c>
      <c r="V179" s="17">
        <v>0.38095800278125302</v>
      </c>
      <c r="W179" s="17">
        <v>0.26909069557120002</v>
      </c>
      <c r="X179" s="17"/>
      <c r="Y179" s="17">
        <v>0.26504147451722798</v>
      </c>
      <c r="Z179" s="17">
        <v>0.23982511946965401</v>
      </c>
      <c r="AA179" s="17">
        <v>0.32799729396688598</v>
      </c>
      <c r="AB179" s="17">
        <v>0.449572679964717</v>
      </c>
      <c r="AC179" s="17"/>
      <c r="AD179" s="17">
        <v>0.21716417475990399</v>
      </c>
      <c r="AE179" s="17">
        <v>0.24527217016179201</v>
      </c>
      <c r="AF179" s="17">
        <v>0.244033958411913</v>
      </c>
      <c r="AG179" s="17">
        <v>0.29698819320865</v>
      </c>
      <c r="AH179" s="17">
        <v>0.30231875998281599</v>
      </c>
      <c r="AI179" s="17">
        <v>0.38098688505273198</v>
      </c>
      <c r="AJ179" s="17">
        <v>0.46080558123649101</v>
      </c>
      <c r="AK179" s="17"/>
      <c r="AL179" s="17">
        <v>0.32586596467969697</v>
      </c>
      <c r="AM179" s="17">
        <v>0.25708909971058103</v>
      </c>
      <c r="AN179" s="17"/>
      <c r="AO179" s="17">
        <v>0.36560556983392101</v>
      </c>
      <c r="AP179" s="17">
        <v>0.26945815780225502</v>
      </c>
      <c r="AQ179" s="17"/>
      <c r="AR179" s="17">
        <v>0.35410914119489101</v>
      </c>
      <c r="AS179" s="17">
        <v>0.25809739782961</v>
      </c>
      <c r="AT179" s="17"/>
      <c r="AU179" s="17">
        <v>0.35607367303856802</v>
      </c>
      <c r="AV179" s="17">
        <v>0.26747324760201602</v>
      </c>
    </row>
    <row r="180" spans="2:48" x14ac:dyDescent="0.25">
      <c r="B180" t="s">
        <v>77</v>
      </c>
      <c r="C180" s="17">
        <v>0.42889884403086198</v>
      </c>
      <c r="D180" s="17">
        <v>0.41639692631052</v>
      </c>
      <c r="E180" s="17">
        <v>0.44124131601505201</v>
      </c>
      <c r="F180" s="17"/>
      <c r="G180" s="17">
        <v>0.360054016048514</v>
      </c>
      <c r="H180" s="17">
        <v>0.37736449618801798</v>
      </c>
      <c r="I180" s="17">
        <v>0.43384859155454802</v>
      </c>
      <c r="J180" s="17">
        <v>0.44072517361962599</v>
      </c>
      <c r="K180" s="17">
        <v>0.44714892676937201</v>
      </c>
      <c r="L180" s="17">
        <v>0.48561054990385699</v>
      </c>
      <c r="M180" s="17"/>
      <c r="N180" s="17">
        <v>0.43854225991109202</v>
      </c>
      <c r="O180" s="17">
        <v>0.50056211543765705</v>
      </c>
      <c r="P180" s="17">
        <v>0.38051471844326201</v>
      </c>
      <c r="Q180" s="17">
        <v>0.43688221513229097</v>
      </c>
      <c r="R180" s="17"/>
      <c r="S180" s="17">
        <v>0.438196438142884</v>
      </c>
      <c r="T180" s="17">
        <v>0.43871899926166402</v>
      </c>
      <c r="U180" s="17">
        <v>0.40098268948674098</v>
      </c>
      <c r="V180" s="17">
        <v>0.37446323384922198</v>
      </c>
      <c r="W180" s="17">
        <v>0.458317252778701</v>
      </c>
      <c r="X180" s="17"/>
      <c r="Y180" s="17">
        <v>0.38731005877422697</v>
      </c>
      <c r="Z180" s="17">
        <v>0.45292406866244</v>
      </c>
      <c r="AA180" s="17">
        <v>0.43680772016538999</v>
      </c>
      <c r="AB180" s="17">
        <v>0.31851416750600198</v>
      </c>
      <c r="AC180" s="17"/>
      <c r="AD180" s="17">
        <v>0.44856599172996198</v>
      </c>
      <c r="AE180" s="17">
        <v>0.41969346289870901</v>
      </c>
      <c r="AF180" s="17">
        <v>0.38346478348677299</v>
      </c>
      <c r="AG180" s="17">
        <v>0.44311745192163499</v>
      </c>
      <c r="AH180" s="17">
        <v>0.453283857471179</v>
      </c>
      <c r="AI180" s="17">
        <v>0.46788669389670101</v>
      </c>
      <c r="AJ180" s="17">
        <v>0.36695513130255802</v>
      </c>
      <c r="AK180" s="17"/>
      <c r="AL180" s="17">
        <v>0.46063333109320898</v>
      </c>
      <c r="AM180" s="17">
        <v>0.39885670095570502</v>
      </c>
      <c r="AN180" s="17"/>
      <c r="AO180" s="17">
        <v>0.45231009580446702</v>
      </c>
      <c r="AP180" s="17">
        <v>0.41680972685564199</v>
      </c>
      <c r="AQ180" s="17"/>
      <c r="AR180" s="17">
        <v>0.44705648938690201</v>
      </c>
      <c r="AS180" s="17">
        <v>0.41630221588333099</v>
      </c>
      <c r="AT180" s="17"/>
      <c r="AU180" s="17">
        <v>0.44335127401339403</v>
      </c>
      <c r="AV180" s="17">
        <v>0.39478979974990702</v>
      </c>
    </row>
    <row r="181" spans="2:48" x14ac:dyDescent="0.25">
      <c r="B181" t="s">
        <v>78</v>
      </c>
      <c r="C181" s="17">
        <v>0.195038920975938</v>
      </c>
      <c r="D181" s="17">
        <v>0.205500906845551</v>
      </c>
      <c r="E181" s="17">
        <v>0.18427142545248101</v>
      </c>
      <c r="F181" s="17"/>
      <c r="G181" s="17">
        <v>0.186037695263573</v>
      </c>
      <c r="H181" s="17">
        <v>0.19949501717839299</v>
      </c>
      <c r="I181" s="17">
        <v>0.16065035376185799</v>
      </c>
      <c r="J181" s="17">
        <v>0.17699402879752901</v>
      </c>
      <c r="K181" s="17">
        <v>0.19127750144615299</v>
      </c>
      <c r="L181" s="17">
        <v>0.23971462186346701</v>
      </c>
      <c r="M181" s="17"/>
      <c r="N181" s="17">
        <v>0.190500048585174</v>
      </c>
      <c r="O181" s="17">
        <v>0.19409590245234301</v>
      </c>
      <c r="P181" s="17">
        <v>0.20810247787088301</v>
      </c>
      <c r="Q181" s="17">
        <v>0.178310371041313</v>
      </c>
      <c r="R181" s="17"/>
      <c r="S181" s="17">
        <v>0.20397387432399999</v>
      </c>
      <c r="T181" s="17">
        <v>0.19390192538843701</v>
      </c>
      <c r="U181" s="17">
        <v>0.17642400367684899</v>
      </c>
      <c r="V181" s="17">
        <v>0.158533536670417</v>
      </c>
      <c r="W181" s="17">
        <v>0.17728916060277</v>
      </c>
      <c r="X181" s="17"/>
      <c r="Y181" s="17">
        <v>0.19205280604535199</v>
      </c>
      <c r="Z181" s="17">
        <v>0.223338085928205</v>
      </c>
      <c r="AA181" s="17">
        <v>0.174178016688811</v>
      </c>
      <c r="AB181" s="17">
        <v>8.3154817315787305E-2</v>
      </c>
      <c r="AC181" s="17"/>
      <c r="AD181" s="17">
        <v>0.16351976434913301</v>
      </c>
      <c r="AE181" s="17">
        <v>0.208799435507565</v>
      </c>
      <c r="AF181" s="17">
        <v>0.235441001797944</v>
      </c>
      <c r="AG181" s="17">
        <v>0.21194747715332399</v>
      </c>
      <c r="AH181" s="17">
        <v>0.20256027593402701</v>
      </c>
      <c r="AI181" s="17">
        <v>0.112158166507735</v>
      </c>
      <c r="AJ181" s="17">
        <v>0.100699933203365</v>
      </c>
      <c r="AK181" s="17"/>
      <c r="AL181" s="17">
        <v>0.167898270306923</v>
      </c>
      <c r="AM181" s="17">
        <v>0.21795732110520599</v>
      </c>
      <c r="AN181" s="17"/>
      <c r="AO181" s="17">
        <v>0.136248175571692</v>
      </c>
      <c r="AP181" s="17">
        <v>0.18957930930875999</v>
      </c>
      <c r="AQ181" s="17"/>
      <c r="AR181" s="17">
        <v>0.154157396360497</v>
      </c>
      <c r="AS181" s="17">
        <v>0.21092736857671099</v>
      </c>
      <c r="AT181" s="17"/>
      <c r="AU181" s="17">
        <v>0.156854499422487</v>
      </c>
      <c r="AV181" s="17">
        <v>0.217436642075298</v>
      </c>
    </row>
    <row r="182" spans="2:48" x14ac:dyDescent="0.25">
      <c r="B182" t="s">
        <v>79</v>
      </c>
      <c r="C182" s="17">
        <v>6.7256322262294804E-2</v>
      </c>
      <c r="D182" s="17">
        <v>8.4741965540013994E-2</v>
      </c>
      <c r="E182" s="17">
        <v>4.9818781223618498E-2</v>
      </c>
      <c r="F182" s="17"/>
      <c r="G182" s="17">
        <v>8.0679916197964094E-2</v>
      </c>
      <c r="H182" s="17">
        <v>8.4020429510703099E-2</v>
      </c>
      <c r="I182" s="17">
        <v>5.2081394843259202E-2</v>
      </c>
      <c r="J182" s="17">
        <v>9.0209648150774202E-2</v>
      </c>
      <c r="K182" s="17">
        <v>6.2984168147773995E-2</v>
      </c>
      <c r="L182" s="17">
        <v>4.3004427855881301E-2</v>
      </c>
      <c r="M182" s="17"/>
      <c r="N182" s="17">
        <v>4.4810226179832699E-2</v>
      </c>
      <c r="O182" s="17">
        <v>5.49494424518416E-2</v>
      </c>
      <c r="P182" s="17">
        <v>8.5006846415480897E-2</v>
      </c>
      <c r="Q182" s="17">
        <v>6.5653816305700594E-2</v>
      </c>
      <c r="R182" s="17"/>
      <c r="S182" s="17">
        <v>7.1073847931403394E-2</v>
      </c>
      <c r="T182" s="17">
        <v>7.35850982131971E-2</v>
      </c>
      <c r="U182" s="17">
        <v>5.3549353674748099E-2</v>
      </c>
      <c r="V182" s="17">
        <v>4.6756775855396199E-2</v>
      </c>
      <c r="W182" s="17">
        <v>5.52733763293973E-2</v>
      </c>
      <c r="X182" s="17"/>
      <c r="Y182" s="17">
        <v>9.5647765799346293E-2</v>
      </c>
      <c r="Z182" s="17">
        <v>5.7250329360934098E-2</v>
      </c>
      <c r="AA182" s="17">
        <v>4.9299200234555501E-2</v>
      </c>
      <c r="AB182" s="17">
        <v>0.12847834168834801</v>
      </c>
      <c r="AC182" s="17"/>
      <c r="AD182" s="17">
        <v>0.117526775066556</v>
      </c>
      <c r="AE182" s="17">
        <v>8.4437297683385801E-2</v>
      </c>
      <c r="AF182" s="17">
        <v>9.3804457451864401E-2</v>
      </c>
      <c r="AG182" s="17">
        <v>3.3686924547777698E-2</v>
      </c>
      <c r="AH182" s="17">
        <v>3.0395156371682799E-2</v>
      </c>
      <c r="AI182" s="17">
        <v>3.2729493783253898E-2</v>
      </c>
      <c r="AJ182" s="17">
        <v>5.6502158399419702E-2</v>
      </c>
      <c r="AK182" s="17"/>
      <c r="AL182" s="17">
        <v>2.6962165050662599E-2</v>
      </c>
      <c r="AM182" s="17">
        <v>0.109959564735917</v>
      </c>
      <c r="AN182" s="17"/>
      <c r="AO182" s="17">
        <v>3.1877655450850598E-2</v>
      </c>
      <c r="AP182" s="17">
        <v>0.106033639153917</v>
      </c>
      <c r="AQ182" s="17"/>
      <c r="AR182" s="17">
        <v>2.6955637150502799E-2</v>
      </c>
      <c r="AS182" s="17">
        <v>0.100277112260571</v>
      </c>
      <c r="AT182" s="17"/>
      <c r="AU182" s="17">
        <v>2.7253709586318401E-2</v>
      </c>
      <c r="AV182" s="17">
        <v>0.101742476617266</v>
      </c>
    </row>
    <row r="183" spans="2:48" x14ac:dyDescent="0.25">
      <c r="B183" t="s">
        <v>80</v>
      </c>
      <c r="C183" s="17">
        <v>3.20223295737109E-2</v>
      </c>
      <c r="D183" s="17">
        <v>1.6937811651935801E-2</v>
      </c>
      <c r="E183" s="17">
        <v>4.5926557319059702E-2</v>
      </c>
      <c r="F183" s="17"/>
      <c r="G183" s="17">
        <v>4.8491626350739302E-2</v>
      </c>
      <c r="H183" s="17">
        <v>2.2512518382621399E-2</v>
      </c>
      <c r="I183" s="17">
        <v>5.0687181275310501E-2</v>
      </c>
      <c r="J183" s="17">
        <v>3.5688864308623801E-2</v>
      </c>
      <c r="K183" s="17">
        <v>2.5079109311775202E-2</v>
      </c>
      <c r="L183" s="17">
        <v>1.8727827373764001E-2</v>
      </c>
      <c r="M183" s="17"/>
      <c r="N183" s="17">
        <v>3.9037017615717998E-2</v>
      </c>
      <c r="O183" s="17">
        <v>2.66606139982795E-2</v>
      </c>
      <c r="P183" s="17">
        <v>3.1752871069207801E-2</v>
      </c>
      <c r="Q183" s="17">
        <v>3.2109406990842498E-2</v>
      </c>
      <c r="R183" s="17"/>
      <c r="S183" s="17">
        <v>2.71796597231279E-2</v>
      </c>
      <c r="T183" s="17">
        <v>2.1406091555788102E-2</v>
      </c>
      <c r="U183" s="17">
        <v>5.6200249780278697E-2</v>
      </c>
      <c r="V183" s="17">
        <v>3.92884508437122E-2</v>
      </c>
      <c r="W183" s="17">
        <v>4.0029514717931702E-2</v>
      </c>
      <c r="X183" s="17"/>
      <c r="Y183" s="17">
        <v>5.9947894863846898E-2</v>
      </c>
      <c r="Z183" s="17">
        <v>2.66623965787669E-2</v>
      </c>
      <c r="AA183" s="17">
        <v>1.17177689443583E-2</v>
      </c>
      <c r="AB183" s="17">
        <v>2.02799935251462E-2</v>
      </c>
      <c r="AC183" s="17"/>
      <c r="AD183" s="17">
        <v>5.3223294094444103E-2</v>
      </c>
      <c r="AE183" s="17">
        <v>4.1797633748548599E-2</v>
      </c>
      <c r="AF183" s="17">
        <v>4.3255798851506398E-2</v>
      </c>
      <c r="AG183" s="17">
        <v>1.4259953168613299E-2</v>
      </c>
      <c r="AH183" s="17">
        <v>1.14419502402952E-2</v>
      </c>
      <c r="AI183" s="17">
        <v>6.23876075957739E-3</v>
      </c>
      <c r="AJ183" s="17">
        <v>1.5037195858165601E-2</v>
      </c>
      <c r="AK183" s="17"/>
      <c r="AL183" s="17">
        <v>1.8640268869507901E-2</v>
      </c>
      <c r="AM183" s="17">
        <v>1.6137313492590399E-2</v>
      </c>
      <c r="AN183" s="17"/>
      <c r="AO183" s="17">
        <v>1.395850333907E-2</v>
      </c>
      <c r="AP183" s="17">
        <v>1.8119166879426E-2</v>
      </c>
      <c r="AQ183" s="17"/>
      <c r="AR183" s="17">
        <v>1.7721335907208001E-2</v>
      </c>
      <c r="AS183" s="17">
        <v>1.43959054497758E-2</v>
      </c>
      <c r="AT183" s="17"/>
      <c r="AU183" s="17">
        <v>1.6466843939231899E-2</v>
      </c>
      <c r="AV183" s="17">
        <v>1.85578339555128E-2</v>
      </c>
    </row>
    <row r="184" spans="2:48" x14ac:dyDescent="0.25"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</row>
    <row r="185" spans="2:48" x14ac:dyDescent="0.25"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</row>
    <row r="186" spans="2:48" x14ac:dyDescent="0.25"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</row>
    <row r="187" spans="2:48" x14ac:dyDescent="0.25">
      <c r="B187" s="6" t="s">
        <v>133</v>
      </c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</row>
    <row r="188" spans="2:48" x14ac:dyDescent="0.25">
      <c r="B188" s="24" t="s">
        <v>68</v>
      </c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</row>
    <row r="189" spans="2:48" x14ac:dyDescent="0.25">
      <c r="B189" t="s">
        <v>76</v>
      </c>
      <c r="C189" s="17">
        <v>0.26972640166774298</v>
      </c>
      <c r="D189" s="17">
        <v>0.28386547988587502</v>
      </c>
      <c r="E189" s="17">
        <v>0.25580233346555198</v>
      </c>
      <c r="F189" s="17"/>
      <c r="G189" s="17">
        <v>0.29743403339371599</v>
      </c>
      <c r="H189" s="17">
        <v>0.37377244001884302</v>
      </c>
      <c r="I189" s="17">
        <v>0.289208105755275</v>
      </c>
      <c r="J189" s="17">
        <v>0.25868418301833901</v>
      </c>
      <c r="K189" s="17">
        <v>0.25623138942880702</v>
      </c>
      <c r="L189" s="17">
        <v>0.16905993779413001</v>
      </c>
      <c r="M189" s="17"/>
      <c r="N189" s="17">
        <v>0.31366432795495303</v>
      </c>
      <c r="O189" s="17">
        <v>0.25184482712706002</v>
      </c>
      <c r="P189" s="17">
        <v>0.26773855973251998</v>
      </c>
      <c r="Q189" s="17">
        <v>0.25714232859261599</v>
      </c>
      <c r="R189" s="17"/>
      <c r="S189" s="17">
        <v>0.24022481701986401</v>
      </c>
      <c r="T189" s="17">
        <v>0.30708227561364099</v>
      </c>
      <c r="U189" s="17">
        <v>0.34928586088859298</v>
      </c>
      <c r="V189" s="17">
        <v>0.27330602229905998</v>
      </c>
      <c r="W189" s="17">
        <v>0.22848494389434901</v>
      </c>
      <c r="X189" s="17"/>
      <c r="Y189" s="17">
        <v>0.243126125613845</v>
      </c>
      <c r="Z189" s="17">
        <v>0.27560095736228502</v>
      </c>
      <c r="AA189" s="17">
        <v>0.29534147145409201</v>
      </c>
      <c r="AB189" s="17">
        <v>0.25515500464016999</v>
      </c>
      <c r="AC189" s="17"/>
      <c r="AD189" s="17">
        <v>0.109185561798474</v>
      </c>
      <c r="AE189" s="17">
        <v>0.26761589681088599</v>
      </c>
      <c r="AF189" s="17">
        <v>0.26797431574930902</v>
      </c>
      <c r="AG189" s="17">
        <v>0.27207989305314201</v>
      </c>
      <c r="AH189" s="17">
        <v>0.33284888073392799</v>
      </c>
      <c r="AI189" s="17">
        <v>0.318311573158094</v>
      </c>
      <c r="AJ189" s="17">
        <v>0.30185545881543302</v>
      </c>
      <c r="AK189" s="17"/>
      <c r="AL189" s="17">
        <v>0.34599389476829501</v>
      </c>
      <c r="AM189" s="17">
        <v>0.198031733464439</v>
      </c>
      <c r="AN189" s="17"/>
      <c r="AO189" s="17">
        <v>0.35447746537618002</v>
      </c>
      <c r="AP189" s="17">
        <v>0.19510000189801099</v>
      </c>
      <c r="AQ189" s="17"/>
      <c r="AR189" s="17">
        <v>0.35481081698476602</v>
      </c>
      <c r="AS189" s="17">
        <v>0.190490220680474</v>
      </c>
      <c r="AT189" s="17"/>
      <c r="AU189" s="17">
        <v>0.352917657432541</v>
      </c>
      <c r="AV189" s="17">
        <v>0.205508055810839</v>
      </c>
    </row>
    <row r="190" spans="2:48" x14ac:dyDescent="0.25">
      <c r="B190" t="s">
        <v>77</v>
      </c>
      <c r="C190" s="17">
        <v>0.29436276936741801</v>
      </c>
      <c r="D190" s="17">
        <v>0.31038741987836899</v>
      </c>
      <c r="E190" s="17">
        <v>0.27650250579894797</v>
      </c>
      <c r="F190" s="17"/>
      <c r="G190" s="17">
        <v>0.29658154265501402</v>
      </c>
      <c r="H190" s="17">
        <v>0.312099072484115</v>
      </c>
      <c r="I190" s="17">
        <v>0.30329046542933402</v>
      </c>
      <c r="J190" s="17">
        <v>0.23977018029267499</v>
      </c>
      <c r="K190" s="17">
        <v>0.284489327512435</v>
      </c>
      <c r="L190" s="17">
        <v>0.32002964283921898</v>
      </c>
      <c r="M190" s="17"/>
      <c r="N190" s="17">
        <v>0.290374375687737</v>
      </c>
      <c r="O190" s="17">
        <v>0.28855400910768603</v>
      </c>
      <c r="P190" s="17">
        <v>0.29067857258899599</v>
      </c>
      <c r="Q190" s="17">
        <v>0.30809026258264499</v>
      </c>
      <c r="R190" s="17"/>
      <c r="S190" s="17">
        <v>0.28460197286654598</v>
      </c>
      <c r="T190" s="17">
        <v>0.300103347231922</v>
      </c>
      <c r="U190" s="17">
        <v>0.31177894810743301</v>
      </c>
      <c r="V190" s="17">
        <v>0.325220186632738</v>
      </c>
      <c r="W190" s="17">
        <v>0.360518289735407</v>
      </c>
      <c r="X190" s="17"/>
      <c r="Y190" s="17">
        <v>0.24706241132368501</v>
      </c>
      <c r="Z190" s="17">
        <v>0.29518792510431502</v>
      </c>
      <c r="AA190" s="17">
        <v>0.32740125576241202</v>
      </c>
      <c r="AB190" s="17">
        <v>0.32836816684033399</v>
      </c>
      <c r="AC190" s="17"/>
      <c r="AD190" s="17">
        <v>0.31593854007902</v>
      </c>
      <c r="AE190" s="17">
        <v>0.243360613597357</v>
      </c>
      <c r="AF190" s="17">
        <v>0.29330515561901099</v>
      </c>
      <c r="AG190" s="17">
        <v>0.27959060258382201</v>
      </c>
      <c r="AH190" s="17">
        <v>0.30488664713763097</v>
      </c>
      <c r="AI190" s="17">
        <v>0.43566205617464698</v>
      </c>
      <c r="AJ190" s="17">
        <v>0.31568384074466199</v>
      </c>
      <c r="AK190" s="17"/>
      <c r="AL190" s="17">
        <v>0.30861641108436</v>
      </c>
      <c r="AM190" s="17">
        <v>0.28896901855287799</v>
      </c>
      <c r="AN190" s="17"/>
      <c r="AO190" s="17">
        <v>0.32547074940777299</v>
      </c>
      <c r="AP190" s="17">
        <v>0.30070571587045197</v>
      </c>
      <c r="AQ190" s="17"/>
      <c r="AR190" s="17">
        <v>0.32288841742357</v>
      </c>
      <c r="AS190" s="17">
        <v>0.29957606177884999</v>
      </c>
      <c r="AT190" s="17"/>
      <c r="AU190" s="17">
        <v>0.311379852956301</v>
      </c>
      <c r="AV190" s="17">
        <v>0.29977796334700102</v>
      </c>
    </row>
    <row r="191" spans="2:48" x14ac:dyDescent="0.25">
      <c r="B191" t="s">
        <v>78</v>
      </c>
      <c r="C191" s="17">
        <v>0.22146617245090999</v>
      </c>
      <c r="D191" s="17">
        <v>0.22333141392402101</v>
      </c>
      <c r="E191" s="17">
        <v>0.222029508485725</v>
      </c>
      <c r="F191" s="17"/>
      <c r="G191" s="17">
        <v>0.177362655837383</v>
      </c>
      <c r="H191" s="17">
        <v>0.12535295622850501</v>
      </c>
      <c r="I191" s="17">
        <v>0.210170017776387</v>
      </c>
      <c r="J191" s="17">
        <v>0.28628040647981201</v>
      </c>
      <c r="K191" s="17">
        <v>0.247943083620661</v>
      </c>
      <c r="L191" s="17">
        <v>0.26781862834081999</v>
      </c>
      <c r="M191" s="17"/>
      <c r="N191" s="17">
        <v>0.20414695784755801</v>
      </c>
      <c r="O191" s="17">
        <v>0.23194317296081801</v>
      </c>
      <c r="P191" s="17">
        <v>0.220028441508928</v>
      </c>
      <c r="Q191" s="17">
        <v>0.22698775330349599</v>
      </c>
      <c r="R191" s="17"/>
      <c r="S191" s="17">
        <v>0.23771937459978801</v>
      </c>
      <c r="T191" s="17">
        <v>0.216223170928387</v>
      </c>
      <c r="U191" s="17">
        <v>0.15524919420981401</v>
      </c>
      <c r="V191" s="17">
        <v>0.238870248614654</v>
      </c>
      <c r="W191" s="17">
        <v>0.182775517075387</v>
      </c>
      <c r="X191" s="17"/>
      <c r="Y191" s="17">
        <v>0.214315509143994</v>
      </c>
      <c r="Z191" s="17">
        <v>0.222393551192031</v>
      </c>
      <c r="AA191" s="17">
        <v>0.21778193370520099</v>
      </c>
      <c r="AB191" s="17">
        <v>0.28549495224718302</v>
      </c>
      <c r="AC191" s="17"/>
      <c r="AD191" s="17">
        <v>0.244003461561171</v>
      </c>
      <c r="AE191" s="17">
        <v>0.23127478329339199</v>
      </c>
      <c r="AF191" s="17">
        <v>0.21692839344116199</v>
      </c>
      <c r="AG191" s="17">
        <v>0.21024809518746901</v>
      </c>
      <c r="AH191" s="17">
        <v>0.23318716524713001</v>
      </c>
      <c r="AI191" s="17">
        <v>0.13282724569825399</v>
      </c>
      <c r="AJ191" s="17">
        <v>0.25303419315273601</v>
      </c>
      <c r="AK191" s="17"/>
      <c r="AL191" s="17">
        <v>0.184903644034736</v>
      </c>
      <c r="AM191" s="17">
        <v>0.27038790286519898</v>
      </c>
      <c r="AN191" s="17"/>
      <c r="AO191" s="17">
        <v>0.16944947633912999</v>
      </c>
      <c r="AP191" s="17">
        <v>0.243212862567042</v>
      </c>
      <c r="AQ191" s="17"/>
      <c r="AR191" s="17">
        <v>0.173668347847863</v>
      </c>
      <c r="AS191" s="17">
        <v>0.265666498953333</v>
      </c>
      <c r="AT191" s="17"/>
      <c r="AU191" s="17">
        <v>0.177826610500152</v>
      </c>
      <c r="AV191" s="17">
        <v>0.26113648374078502</v>
      </c>
    </row>
    <row r="192" spans="2:48" x14ac:dyDescent="0.25">
      <c r="B192" t="s">
        <v>79</v>
      </c>
      <c r="C192" s="17">
        <v>0.15917633133640399</v>
      </c>
      <c r="D192" s="17">
        <v>0.13904384109469201</v>
      </c>
      <c r="E192" s="17">
        <v>0.18044491031077201</v>
      </c>
      <c r="F192" s="17"/>
      <c r="G192" s="17">
        <v>0.14052442060272499</v>
      </c>
      <c r="H192" s="17">
        <v>0.140347503436693</v>
      </c>
      <c r="I192" s="17">
        <v>0.14327137625969499</v>
      </c>
      <c r="J192" s="17">
        <v>0.154965089022368</v>
      </c>
      <c r="K192" s="17">
        <v>0.15730839712498701</v>
      </c>
      <c r="L192" s="17">
        <v>0.202978703953513</v>
      </c>
      <c r="M192" s="17"/>
      <c r="N192" s="17">
        <v>0.12200983877986001</v>
      </c>
      <c r="O192" s="17">
        <v>0.17125887200679801</v>
      </c>
      <c r="P192" s="17">
        <v>0.17458424187678601</v>
      </c>
      <c r="Q192" s="17">
        <v>0.15063118841572301</v>
      </c>
      <c r="R192" s="17"/>
      <c r="S192" s="17">
        <v>0.18469190520649101</v>
      </c>
      <c r="T192" s="17">
        <v>0.12487171779887001</v>
      </c>
      <c r="U192" s="17">
        <v>0.124368778804007</v>
      </c>
      <c r="V192" s="17">
        <v>9.1343377201580506E-2</v>
      </c>
      <c r="W192" s="17">
        <v>0.16233345762875601</v>
      </c>
      <c r="X192" s="17"/>
      <c r="Y192" s="17">
        <v>0.19840017699281601</v>
      </c>
      <c r="Z192" s="17">
        <v>0.16412659571849</v>
      </c>
      <c r="AA192" s="17">
        <v>0.122152057731419</v>
      </c>
      <c r="AB192" s="17">
        <v>0.130981876272312</v>
      </c>
      <c r="AC192" s="17"/>
      <c r="AD192" s="17">
        <v>0.26737334807389002</v>
      </c>
      <c r="AE192" s="17">
        <v>0.180383178179368</v>
      </c>
      <c r="AF192" s="17">
        <v>0.15877208586275399</v>
      </c>
      <c r="AG192" s="17">
        <v>0.178322053730363</v>
      </c>
      <c r="AH192" s="17">
        <v>0.10528922478974299</v>
      </c>
      <c r="AI192" s="17">
        <v>8.8284799315227702E-2</v>
      </c>
      <c r="AJ192" s="17">
        <v>0.12942650728716901</v>
      </c>
      <c r="AK192" s="17"/>
      <c r="AL192" s="17">
        <v>0.11170206904810399</v>
      </c>
      <c r="AM192" s="17">
        <v>0.197992251300071</v>
      </c>
      <c r="AN192" s="17"/>
      <c r="AO192" s="17">
        <v>0.111567001904119</v>
      </c>
      <c r="AP192" s="17">
        <v>0.208366270018985</v>
      </c>
      <c r="AQ192" s="17"/>
      <c r="AR192" s="17">
        <v>0.112552319598701</v>
      </c>
      <c r="AS192" s="17">
        <v>0.20561218428824299</v>
      </c>
      <c r="AT192" s="17"/>
      <c r="AU192" s="17">
        <v>0.12193658858510199</v>
      </c>
      <c r="AV192" s="17">
        <v>0.18530626571359299</v>
      </c>
    </row>
    <row r="193" spans="2:48" x14ac:dyDescent="0.25">
      <c r="B193" t="s">
        <v>80</v>
      </c>
      <c r="C193" s="17">
        <v>5.5268325177524898E-2</v>
      </c>
      <c r="D193" s="17">
        <v>4.3371845217043098E-2</v>
      </c>
      <c r="E193" s="17">
        <v>6.5220741939002499E-2</v>
      </c>
      <c r="F193" s="17"/>
      <c r="G193" s="17">
        <v>8.80973475111613E-2</v>
      </c>
      <c r="H193" s="17">
        <v>4.8428027831844703E-2</v>
      </c>
      <c r="I193" s="17">
        <v>5.4060034779308701E-2</v>
      </c>
      <c r="J193" s="17">
        <v>6.0300141186805899E-2</v>
      </c>
      <c r="K193" s="17">
        <v>5.4027802313109899E-2</v>
      </c>
      <c r="L193" s="17">
        <v>4.0113087072317803E-2</v>
      </c>
      <c r="M193" s="17"/>
      <c r="N193" s="17">
        <v>6.9804499729891806E-2</v>
      </c>
      <c r="O193" s="17">
        <v>5.6399118797638002E-2</v>
      </c>
      <c r="P193" s="17">
        <v>4.6970184292769397E-2</v>
      </c>
      <c r="Q193" s="17">
        <v>5.7148467105520399E-2</v>
      </c>
      <c r="R193" s="17"/>
      <c r="S193" s="17">
        <v>5.2761930307311897E-2</v>
      </c>
      <c r="T193" s="17">
        <v>5.1719488427180299E-2</v>
      </c>
      <c r="U193" s="17">
        <v>5.9317217990153298E-2</v>
      </c>
      <c r="V193" s="17">
        <v>7.12601652519676E-2</v>
      </c>
      <c r="W193" s="17">
        <v>6.5887791666100703E-2</v>
      </c>
      <c r="X193" s="17"/>
      <c r="Y193" s="17">
        <v>9.7095776925660293E-2</v>
      </c>
      <c r="Z193" s="17">
        <v>4.2690970622878403E-2</v>
      </c>
      <c r="AA193" s="17">
        <v>3.7323281346875799E-2</v>
      </c>
      <c r="AB193" s="17">
        <v>0</v>
      </c>
      <c r="AC193" s="17"/>
      <c r="AD193" s="17">
        <v>6.3499088487444802E-2</v>
      </c>
      <c r="AE193" s="17">
        <v>7.7365528118997204E-2</v>
      </c>
      <c r="AF193" s="17">
        <v>6.3020049327764199E-2</v>
      </c>
      <c r="AG193" s="17">
        <v>5.9759355445203603E-2</v>
      </c>
      <c r="AH193" s="17">
        <v>2.37880820915677E-2</v>
      </c>
      <c r="AI193" s="17">
        <v>2.4914325653776999E-2</v>
      </c>
      <c r="AJ193" s="17">
        <v>0</v>
      </c>
      <c r="AK193" s="17"/>
      <c r="AL193" s="17">
        <v>4.8783981064505502E-2</v>
      </c>
      <c r="AM193" s="17">
        <v>4.4619093817413101E-2</v>
      </c>
      <c r="AN193" s="17"/>
      <c r="AO193" s="17">
        <v>3.9035306972797702E-2</v>
      </c>
      <c r="AP193" s="17">
        <v>5.261514964551E-2</v>
      </c>
      <c r="AQ193" s="17"/>
      <c r="AR193" s="17">
        <v>3.6080098145099798E-2</v>
      </c>
      <c r="AS193" s="17">
        <v>3.8655034299101297E-2</v>
      </c>
      <c r="AT193" s="17"/>
      <c r="AU193" s="17">
        <v>3.5939290525904298E-2</v>
      </c>
      <c r="AV193" s="17">
        <v>4.8271231387782401E-2</v>
      </c>
    </row>
    <row r="194" spans="2:48" x14ac:dyDescent="0.25"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</row>
    <row r="195" spans="2:48" x14ac:dyDescent="0.25"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</row>
    <row r="196" spans="2:48" x14ac:dyDescent="0.25"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</row>
    <row r="197" spans="2:48" x14ac:dyDescent="0.25">
      <c r="B197" s="6" t="s">
        <v>134</v>
      </c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</row>
    <row r="198" spans="2:48" x14ac:dyDescent="0.25">
      <c r="B198" s="24" t="s">
        <v>68</v>
      </c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</row>
    <row r="199" spans="2:48" x14ac:dyDescent="0.25">
      <c r="B199" t="s">
        <v>76</v>
      </c>
      <c r="C199" s="17">
        <v>0.17765817733385</v>
      </c>
      <c r="D199" s="17">
        <v>0.18167440193700099</v>
      </c>
      <c r="E199" s="17">
        <v>0.17416407518499499</v>
      </c>
      <c r="F199" s="17"/>
      <c r="G199" s="17">
        <v>0.20195522669127899</v>
      </c>
      <c r="H199" s="17">
        <v>0.24230306057256501</v>
      </c>
      <c r="I199" s="17">
        <v>0.24700702955803799</v>
      </c>
      <c r="J199" s="17">
        <v>0.13919192304015801</v>
      </c>
      <c r="K199" s="17">
        <v>0.155872898245072</v>
      </c>
      <c r="L199" s="17">
        <v>0.10096556963412499</v>
      </c>
      <c r="M199" s="17"/>
      <c r="N199" s="17">
        <v>0.193803252161457</v>
      </c>
      <c r="O199" s="17">
        <v>0.17252651467764599</v>
      </c>
      <c r="P199" s="17">
        <v>0.18484777430831101</v>
      </c>
      <c r="Q199" s="17">
        <v>0.159193336690513</v>
      </c>
      <c r="R199" s="17"/>
      <c r="S199" s="17">
        <v>0.137566136701921</v>
      </c>
      <c r="T199" s="17">
        <v>0.22727623207369099</v>
      </c>
      <c r="U199" s="17">
        <v>0.295410896965763</v>
      </c>
      <c r="V199" s="17">
        <v>0.19479168899070501</v>
      </c>
      <c r="W199" s="17">
        <v>9.0607495131506399E-2</v>
      </c>
      <c r="X199" s="17"/>
      <c r="Y199" s="17">
        <v>0.146741138644849</v>
      </c>
      <c r="Z199" s="17">
        <v>0.16744788252535101</v>
      </c>
      <c r="AA199" s="17">
        <v>0.21665370406352499</v>
      </c>
      <c r="AB199" s="17">
        <v>0.22747362458988701</v>
      </c>
      <c r="AC199" s="17"/>
      <c r="AD199" s="17">
        <v>7.5810944423675003E-2</v>
      </c>
      <c r="AE199" s="17">
        <v>0.15535079645615901</v>
      </c>
      <c r="AF199" s="17">
        <v>0.18124176129796099</v>
      </c>
      <c r="AG199" s="17">
        <v>0.18512607325452901</v>
      </c>
      <c r="AH199" s="17">
        <v>0.201592492092215</v>
      </c>
      <c r="AI199" s="17">
        <v>0.27438886053109801</v>
      </c>
      <c r="AJ199" s="17">
        <v>0.27639965199632999</v>
      </c>
      <c r="AK199" s="17"/>
      <c r="AL199" s="17">
        <v>0.25373824901120001</v>
      </c>
      <c r="AM199" s="17">
        <v>0.11239461926059301</v>
      </c>
      <c r="AN199" s="17"/>
      <c r="AO199" s="17">
        <v>0.25251909988217602</v>
      </c>
      <c r="AP199" s="17">
        <v>0.119725544644504</v>
      </c>
      <c r="AQ199" s="17"/>
      <c r="AR199" s="17">
        <v>0.250217784094799</v>
      </c>
      <c r="AS199" s="17">
        <v>0.11877176171323001</v>
      </c>
      <c r="AT199" s="17"/>
      <c r="AU199" s="17">
        <v>0.25389132904837702</v>
      </c>
      <c r="AV199" s="17">
        <v>0.12418150012604599</v>
      </c>
    </row>
    <row r="200" spans="2:48" x14ac:dyDescent="0.25">
      <c r="B200" t="s">
        <v>77</v>
      </c>
      <c r="C200" s="17">
        <v>0.24559206611044401</v>
      </c>
      <c r="D200" s="17">
        <v>0.26550742451204501</v>
      </c>
      <c r="E200" s="17">
        <v>0.22295772254363899</v>
      </c>
      <c r="F200" s="17"/>
      <c r="G200" s="17">
        <v>0.24165615883557801</v>
      </c>
      <c r="H200" s="17">
        <v>0.26883180322352801</v>
      </c>
      <c r="I200" s="17">
        <v>0.19920449457379799</v>
      </c>
      <c r="J200" s="17">
        <v>0.210174405816029</v>
      </c>
      <c r="K200" s="17">
        <v>0.243446025297128</v>
      </c>
      <c r="L200" s="17">
        <v>0.292523937989211</v>
      </c>
      <c r="M200" s="17"/>
      <c r="N200" s="17">
        <v>0.31270121793600902</v>
      </c>
      <c r="O200" s="17">
        <v>0.20785231189014799</v>
      </c>
      <c r="P200" s="17">
        <v>0.227052609044294</v>
      </c>
      <c r="Q200" s="17">
        <v>0.26006008924653401</v>
      </c>
      <c r="R200" s="17"/>
      <c r="S200" s="17">
        <v>0.23978404435203801</v>
      </c>
      <c r="T200" s="17">
        <v>0.27314276253921899</v>
      </c>
      <c r="U200" s="17">
        <v>0.20350982496737199</v>
      </c>
      <c r="V200" s="17">
        <v>0.28990507604395699</v>
      </c>
      <c r="W200" s="17">
        <v>0.32609972349411398</v>
      </c>
      <c r="X200" s="17"/>
      <c r="Y200" s="17">
        <v>0.20058078086407399</v>
      </c>
      <c r="Z200" s="17">
        <v>0.233345155413996</v>
      </c>
      <c r="AA200" s="17">
        <v>0.28359103982685102</v>
      </c>
      <c r="AB200" s="17">
        <v>0.34519255557478701</v>
      </c>
      <c r="AC200" s="17"/>
      <c r="AD200" s="17">
        <v>0.23392775832477899</v>
      </c>
      <c r="AE200" s="17">
        <v>0.19795462383999801</v>
      </c>
      <c r="AF200" s="17">
        <v>0.216097432908127</v>
      </c>
      <c r="AG200" s="17">
        <v>0.24528145658005401</v>
      </c>
      <c r="AH200" s="17">
        <v>0.29516446645807098</v>
      </c>
      <c r="AI200" s="17">
        <v>0.33664534198621998</v>
      </c>
      <c r="AJ200" s="17">
        <v>0.301010927170273</v>
      </c>
      <c r="AK200" s="17"/>
      <c r="AL200" s="17">
        <v>0.31963638946302497</v>
      </c>
      <c r="AM200" s="17">
        <v>0.190587851101994</v>
      </c>
      <c r="AN200" s="17"/>
      <c r="AO200" s="17">
        <v>0.30855277993735503</v>
      </c>
      <c r="AP200" s="17">
        <v>0.200043357612573</v>
      </c>
      <c r="AQ200" s="17"/>
      <c r="AR200" s="17">
        <v>0.330690208973555</v>
      </c>
      <c r="AS200" s="17">
        <v>0.179551509917661</v>
      </c>
      <c r="AT200" s="17"/>
      <c r="AU200" s="17">
        <v>0.33207346154886003</v>
      </c>
      <c r="AV200" s="17">
        <v>0.201295572406509</v>
      </c>
    </row>
    <row r="201" spans="2:48" x14ac:dyDescent="0.25">
      <c r="B201" t="s">
        <v>78</v>
      </c>
      <c r="C201" s="17">
        <v>0.27026541339414101</v>
      </c>
      <c r="D201" s="17">
        <v>0.28159063343617102</v>
      </c>
      <c r="E201" s="17">
        <v>0.26243906926687199</v>
      </c>
      <c r="F201" s="17"/>
      <c r="G201" s="17">
        <v>0.20617635403889401</v>
      </c>
      <c r="H201" s="17">
        <v>0.19813973850802499</v>
      </c>
      <c r="I201" s="17">
        <v>0.23045732378605999</v>
      </c>
      <c r="J201" s="17">
        <v>0.29485718370060399</v>
      </c>
      <c r="K201" s="17">
        <v>0.27487878523890602</v>
      </c>
      <c r="L201" s="17">
        <v>0.37744881529732699</v>
      </c>
      <c r="M201" s="17"/>
      <c r="N201" s="17">
        <v>0.22669597224795199</v>
      </c>
      <c r="O201" s="17">
        <v>0.321108808464378</v>
      </c>
      <c r="P201" s="17">
        <v>0.267987295645713</v>
      </c>
      <c r="Q201" s="17">
        <v>0.26080895629289202</v>
      </c>
      <c r="R201" s="17"/>
      <c r="S201" s="17">
        <v>0.29354928879188003</v>
      </c>
      <c r="T201" s="17">
        <v>0.23479283432773801</v>
      </c>
      <c r="U201" s="17">
        <v>0.21979181380667201</v>
      </c>
      <c r="V201" s="17">
        <v>0.26589197824891297</v>
      </c>
      <c r="W201" s="17">
        <v>0.252805550085554</v>
      </c>
      <c r="X201" s="17"/>
      <c r="Y201" s="17">
        <v>0.245109075202355</v>
      </c>
      <c r="Z201" s="17">
        <v>0.28903376438143602</v>
      </c>
      <c r="AA201" s="17">
        <v>0.282460396763899</v>
      </c>
      <c r="AB201" s="17">
        <v>0.17533289856522899</v>
      </c>
      <c r="AC201" s="17"/>
      <c r="AD201" s="17">
        <v>0.275662977702548</v>
      </c>
      <c r="AE201" s="17">
        <v>0.26503779782821402</v>
      </c>
      <c r="AF201" s="17">
        <v>0.26405327206038098</v>
      </c>
      <c r="AG201" s="17">
        <v>0.30609410119045799</v>
      </c>
      <c r="AH201" s="17">
        <v>0.29117386048336602</v>
      </c>
      <c r="AI201" s="17">
        <v>0.209461091572203</v>
      </c>
      <c r="AJ201" s="17">
        <v>0.27757098031769101</v>
      </c>
      <c r="AK201" s="17"/>
      <c r="AL201" s="17">
        <v>0.22946585985107101</v>
      </c>
      <c r="AM201" s="17">
        <v>0.32702937243728902</v>
      </c>
      <c r="AN201" s="17"/>
      <c r="AO201" s="17">
        <v>0.233835032918351</v>
      </c>
      <c r="AP201" s="17">
        <v>0.33112549293555599</v>
      </c>
      <c r="AQ201" s="17"/>
      <c r="AR201" s="17">
        <v>0.22240151184675899</v>
      </c>
      <c r="AS201" s="17">
        <v>0.32918576140928701</v>
      </c>
      <c r="AT201" s="17"/>
      <c r="AU201" s="17">
        <v>0.23287776877486799</v>
      </c>
      <c r="AV201" s="17">
        <v>0.29597598047503498</v>
      </c>
    </row>
    <row r="202" spans="2:48" x14ac:dyDescent="0.25">
      <c r="B202" t="s">
        <v>79</v>
      </c>
      <c r="C202" s="17">
        <v>0.23928670714126099</v>
      </c>
      <c r="D202" s="17">
        <v>0.229135824002454</v>
      </c>
      <c r="E202" s="17">
        <v>0.24976548965932599</v>
      </c>
      <c r="F202" s="17"/>
      <c r="G202" s="17">
        <v>0.280295501886486</v>
      </c>
      <c r="H202" s="17">
        <v>0.240194882446855</v>
      </c>
      <c r="I202" s="17">
        <v>0.225824840610517</v>
      </c>
      <c r="J202" s="17">
        <v>0.282232766806854</v>
      </c>
      <c r="K202" s="17">
        <v>0.25714637646048699</v>
      </c>
      <c r="L202" s="17">
        <v>0.17872092819298099</v>
      </c>
      <c r="M202" s="17"/>
      <c r="N202" s="17">
        <v>0.21948831631423699</v>
      </c>
      <c r="O202" s="17">
        <v>0.218600100144731</v>
      </c>
      <c r="P202" s="17">
        <v>0.26096565377396802</v>
      </c>
      <c r="Q202" s="17">
        <v>0.236816150942428</v>
      </c>
      <c r="R202" s="17"/>
      <c r="S202" s="17">
        <v>0.26395314360446998</v>
      </c>
      <c r="T202" s="17">
        <v>0.214013583540208</v>
      </c>
      <c r="U202" s="17">
        <v>0.18435211190964099</v>
      </c>
      <c r="V202" s="17">
        <v>0.21391723813380401</v>
      </c>
      <c r="W202" s="17">
        <v>0.20593799049082601</v>
      </c>
      <c r="X202" s="17"/>
      <c r="Y202" s="17">
        <v>0.30136919489166902</v>
      </c>
      <c r="Z202" s="17">
        <v>0.24618237205205301</v>
      </c>
      <c r="AA202" s="17">
        <v>0.17817421681658299</v>
      </c>
      <c r="AB202" s="17">
        <v>0.219391992276772</v>
      </c>
      <c r="AC202" s="17"/>
      <c r="AD202" s="17">
        <v>0.303491379946077</v>
      </c>
      <c r="AE202" s="17">
        <v>0.29799338412263998</v>
      </c>
      <c r="AF202" s="17">
        <v>0.26232224438593998</v>
      </c>
      <c r="AG202" s="17">
        <v>0.18804027088904099</v>
      </c>
      <c r="AH202" s="17">
        <v>0.186383729124321</v>
      </c>
      <c r="AI202" s="17">
        <v>0.145920912914317</v>
      </c>
      <c r="AJ202" s="17">
        <v>0.145018440515706</v>
      </c>
      <c r="AK202" s="17"/>
      <c r="AL202" s="17">
        <v>0.14392657777797599</v>
      </c>
      <c r="AM202" s="17">
        <v>0.32110369939887101</v>
      </c>
      <c r="AN202" s="17"/>
      <c r="AO202" s="17">
        <v>0.13809280898708401</v>
      </c>
      <c r="AP202" s="17">
        <v>0.29778620762067998</v>
      </c>
      <c r="AQ202" s="17"/>
      <c r="AR202" s="17">
        <v>0.14551009027989201</v>
      </c>
      <c r="AS202" s="17">
        <v>0.32393297098540003</v>
      </c>
      <c r="AT202" s="17"/>
      <c r="AU202" s="17">
        <v>0.137494856701563</v>
      </c>
      <c r="AV202" s="17">
        <v>0.31975217293583202</v>
      </c>
    </row>
    <row r="203" spans="2:48" x14ac:dyDescent="0.25">
      <c r="B203" t="s">
        <v>80</v>
      </c>
      <c r="C203" s="17">
        <v>6.7197636020304097E-2</v>
      </c>
      <c r="D203" s="17">
        <v>4.20917161123293E-2</v>
      </c>
      <c r="E203" s="17">
        <v>9.0673643345168697E-2</v>
      </c>
      <c r="F203" s="17"/>
      <c r="G203" s="17">
        <v>6.9916758547762997E-2</v>
      </c>
      <c r="H203" s="17">
        <v>5.0530515249026797E-2</v>
      </c>
      <c r="I203" s="17">
        <v>9.7506311471586601E-2</v>
      </c>
      <c r="J203" s="17">
        <v>7.3543720636354101E-2</v>
      </c>
      <c r="K203" s="17">
        <v>6.8655914758407502E-2</v>
      </c>
      <c r="L203" s="17">
        <v>5.0340748886355799E-2</v>
      </c>
      <c r="M203" s="17"/>
      <c r="N203" s="17">
        <v>4.7311241340343799E-2</v>
      </c>
      <c r="O203" s="17">
        <v>7.9912264823098197E-2</v>
      </c>
      <c r="P203" s="17">
        <v>5.9146667227713098E-2</v>
      </c>
      <c r="Q203" s="17">
        <v>8.3121466827632495E-2</v>
      </c>
      <c r="R203" s="17"/>
      <c r="S203" s="17">
        <v>6.5147386549692196E-2</v>
      </c>
      <c r="T203" s="17">
        <v>5.0774587519144002E-2</v>
      </c>
      <c r="U203" s="17">
        <v>9.6935352350551507E-2</v>
      </c>
      <c r="V203" s="17">
        <v>3.5494018582621099E-2</v>
      </c>
      <c r="W203" s="17">
        <v>0.124549240798</v>
      </c>
      <c r="X203" s="17"/>
      <c r="Y203" s="17">
        <v>0.10619981039705299</v>
      </c>
      <c r="Z203" s="17">
        <v>6.3990825627163794E-2</v>
      </c>
      <c r="AA203" s="17">
        <v>3.9120642529142602E-2</v>
      </c>
      <c r="AB203" s="17">
        <v>3.2608928993324397E-2</v>
      </c>
      <c r="AC203" s="17"/>
      <c r="AD203" s="17">
        <v>0.11110693960292101</v>
      </c>
      <c r="AE203" s="17">
        <v>8.3663397752990407E-2</v>
      </c>
      <c r="AF203" s="17">
        <v>7.6285289347591004E-2</v>
      </c>
      <c r="AG203" s="17">
        <v>7.5458098085917594E-2</v>
      </c>
      <c r="AH203" s="17">
        <v>2.5685451842027401E-2</v>
      </c>
      <c r="AI203" s="17">
        <v>3.3583792996163202E-2</v>
      </c>
      <c r="AJ203" s="17">
        <v>0</v>
      </c>
      <c r="AK203" s="17"/>
      <c r="AL203" s="17">
        <v>5.3232923896728103E-2</v>
      </c>
      <c r="AM203" s="17">
        <v>4.8884457801252799E-2</v>
      </c>
      <c r="AN203" s="17"/>
      <c r="AO203" s="17">
        <v>6.7000278275033104E-2</v>
      </c>
      <c r="AP203" s="17">
        <v>5.1319397186687099E-2</v>
      </c>
      <c r="AQ203" s="17"/>
      <c r="AR203" s="17">
        <v>5.1180404804994903E-2</v>
      </c>
      <c r="AS203" s="17">
        <v>4.85579959744213E-2</v>
      </c>
      <c r="AT203" s="17"/>
      <c r="AU203" s="17">
        <v>4.3662583926332398E-2</v>
      </c>
      <c r="AV203" s="17">
        <v>5.8794774056578E-2</v>
      </c>
    </row>
    <row r="204" spans="2:48" x14ac:dyDescent="0.25"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</row>
    <row r="205" spans="2:48" x14ac:dyDescent="0.25"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</row>
    <row r="206" spans="2:48" x14ac:dyDescent="0.25"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</row>
    <row r="207" spans="2:48" x14ac:dyDescent="0.25">
      <c r="B207" s="6" t="s">
        <v>135</v>
      </c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</row>
    <row r="208" spans="2:48" x14ac:dyDescent="0.25">
      <c r="B208" s="24" t="s">
        <v>68</v>
      </c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</row>
    <row r="209" spans="2:48" x14ac:dyDescent="0.25">
      <c r="B209" t="s">
        <v>76</v>
      </c>
      <c r="C209" s="17">
        <v>0.199796816245223</v>
      </c>
      <c r="D209" s="17">
        <v>0.23745648347394299</v>
      </c>
      <c r="E209" s="17">
        <v>0.16603716789891601</v>
      </c>
      <c r="F209" s="17"/>
      <c r="G209" s="17">
        <v>0.25937889347952497</v>
      </c>
      <c r="H209" s="17">
        <v>0.265845754861814</v>
      </c>
      <c r="I209" s="17">
        <v>0.22298856775901199</v>
      </c>
      <c r="J209" s="17">
        <v>0.18687572378414499</v>
      </c>
      <c r="K209" s="17">
        <v>0.19645958027023799</v>
      </c>
      <c r="L209" s="17">
        <v>0.103467609903877</v>
      </c>
      <c r="M209" s="17"/>
      <c r="N209" s="17">
        <v>0.17045464114870901</v>
      </c>
      <c r="O209" s="17">
        <v>0.19611983778078601</v>
      </c>
      <c r="P209" s="17">
        <v>0.21089196826933401</v>
      </c>
      <c r="Q209" s="17">
        <v>0.206202375234119</v>
      </c>
      <c r="R209" s="17"/>
      <c r="S209" s="17">
        <v>0.16743890856673299</v>
      </c>
      <c r="T209" s="17">
        <v>0.23658827088312001</v>
      </c>
      <c r="U209" s="17">
        <v>0.28017893444059799</v>
      </c>
      <c r="V209" s="17">
        <v>0.244305908873169</v>
      </c>
      <c r="W209" s="17">
        <v>0.138725240908041</v>
      </c>
      <c r="X209" s="17"/>
      <c r="Y209" s="17">
        <v>0.16129330681440701</v>
      </c>
      <c r="Z209" s="17">
        <v>0.19756018839806999</v>
      </c>
      <c r="AA209" s="17">
        <v>0.23775296770516199</v>
      </c>
      <c r="AB209" s="17">
        <v>0.256963837533141</v>
      </c>
      <c r="AC209" s="17"/>
      <c r="AD209" s="17">
        <v>8.5317498218732399E-2</v>
      </c>
      <c r="AE209" s="17">
        <v>0.21917675768512801</v>
      </c>
      <c r="AF209" s="17">
        <v>0.160692401645675</v>
      </c>
      <c r="AG209" s="17">
        <v>0.19505088056252201</v>
      </c>
      <c r="AH209" s="17">
        <v>0.22132294959773099</v>
      </c>
      <c r="AI209" s="17">
        <v>0.30978100237376499</v>
      </c>
      <c r="AJ209" s="17">
        <v>0.227888931184202</v>
      </c>
      <c r="AK209" s="17"/>
      <c r="AL209" s="17">
        <v>0.239136126484808</v>
      </c>
      <c r="AM209" s="17">
        <v>0.167776663938562</v>
      </c>
      <c r="AN209" s="17"/>
      <c r="AO209" s="17">
        <v>0.25256342856991798</v>
      </c>
      <c r="AP209" s="17">
        <v>0.18112353643572399</v>
      </c>
      <c r="AQ209" s="17"/>
      <c r="AR209" s="17">
        <v>0.24839032339158701</v>
      </c>
      <c r="AS209" s="17">
        <v>0.177801032673333</v>
      </c>
      <c r="AT209" s="17"/>
      <c r="AU209" s="17">
        <v>0.24284780572758</v>
      </c>
      <c r="AV209" s="17">
        <v>0.20363664491700401</v>
      </c>
    </row>
    <row r="210" spans="2:48" x14ac:dyDescent="0.25">
      <c r="B210" t="s">
        <v>77</v>
      </c>
      <c r="C210" s="17">
        <v>0.27609478596800002</v>
      </c>
      <c r="D210" s="17">
        <v>0.26979237592567401</v>
      </c>
      <c r="E210" s="17">
        <v>0.27729257459102702</v>
      </c>
      <c r="F210" s="17"/>
      <c r="G210" s="17">
        <v>0.29817049983864802</v>
      </c>
      <c r="H210" s="17">
        <v>0.334787161574916</v>
      </c>
      <c r="I210" s="17">
        <v>0.246641179359957</v>
      </c>
      <c r="J210" s="17">
        <v>0.19739027462320399</v>
      </c>
      <c r="K210" s="17">
        <v>0.24756105440175599</v>
      </c>
      <c r="L210" s="17">
        <v>0.31801400347369002</v>
      </c>
      <c r="M210" s="17"/>
      <c r="N210" s="17">
        <v>0.29227758141561699</v>
      </c>
      <c r="O210" s="17">
        <v>0.29447829973957901</v>
      </c>
      <c r="P210" s="17">
        <v>0.28447083380446198</v>
      </c>
      <c r="Q210" s="17">
        <v>0.23534020181439699</v>
      </c>
      <c r="R210" s="17"/>
      <c r="S210" s="17">
        <v>0.26233564645066099</v>
      </c>
      <c r="T210" s="17">
        <v>0.26979221234031098</v>
      </c>
      <c r="U210" s="17">
        <v>0.35152089723358598</v>
      </c>
      <c r="V210" s="17">
        <v>0.24335226979975699</v>
      </c>
      <c r="W210" s="17">
        <v>0.369047729737292</v>
      </c>
      <c r="X210" s="17"/>
      <c r="Y210" s="17">
        <v>0.245586796811398</v>
      </c>
      <c r="Z210" s="17">
        <v>0.27395938332413799</v>
      </c>
      <c r="AA210" s="17">
        <v>0.29406840881190899</v>
      </c>
      <c r="AB210" s="17">
        <v>0.31421189100019198</v>
      </c>
      <c r="AC210" s="17"/>
      <c r="AD210" s="17">
        <v>0.27493012769981301</v>
      </c>
      <c r="AE210" s="17">
        <v>0.24580971560225001</v>
      </c>
      <c r="AF210" s="17">
        <v>0.27101095519402602</v>
      </c>
      <c r="AG210" s="17">
        <v>0.27286294932776201</v>
      </c>
      <c r="AH210" s="17">
        <v>0.28667767405379202</v>
      </c>
      <c r="AI210" s="17">
        <v>0.34750706660040898</v>
      </c>
      <c r="AJ210" s="17">
        <v>0.332103556987489</v>
      </c>
      <c r="AK210" s="17"/>
      <c r="AL210" s="17">
        <v>0.31739829842540701</v>
      </c>
      <c r="AM210" s="17">
        <v>0.23217127344635899</v>
      </c>
      <c r="AN210" s="17"/>
      <c r="AO210" s="17">
        <v>0.31831915286269402</v>
      </c>
      <c r="AP210" s="17">
        <v>0.22051153418479</v>
      </c>
      <c r="AQ210" s="17"/>
      <c r="AR210" s="17">
        <v>0.32916119338587602</v>
      </c>
      <c r="AS210" s="17">
        <v>0.223883657579765</v>
      </c>
      <c r="AT210" s="17"/>
      <c r="AU210" s="17">
        <v>0.33584819623241202</v>
      </c>
      <c r="AV210" s="17">
        <v>0.22736967878068701</v>
      </c>
    </row>
    <row r="211" spans="2:48" x14ac:dyDescent="0.25">
      <c r="B211" t="s">
        <v>78</v>
      </c>
      <c r="C211" s="17">
        <v>0.28631260691504601</v>
      </c>
      <c r="D211" s="17">
        <v>0.30553422908776601</v>
      </c>
      <c r="E211" s="17">
        <v>0.270086131273094</v>
      </c>
      <c r="F211" s="17"/>
      <c r="G211" s="17">
        <v>0.20902541395260099</v>
      </c>
      <c r="H211" s="17">
        <v>0.17191740913995099</v>
      </c>
      <c r="I211" s="17">
        <v>0.23745104150978499</v>
      </c>
      <c r="J211" s="17">
        <v>0.34089464306390199</v>
      </c>
      <c r="K211" s="17">
        <v>0.35374228579886902</v>
      </c>
      <c r="L211" s="17">
        <v>0.372250701739473</v>
      </c>
      <c r="M211" s="17"/>
      <c r="N211" s="17">
        <v>0.31782188590660299</v>
      </c>
      <c r="O211" s="17">
        <v>0.253056182159833</v>
      </c>
      <c r="P211" s="17">
        <v>0.271835611668442</v>
      </c>
      <c r="Q211" s="17">
        <v>0.31574726459879598</v>
      </c>
      <c r="R211" s="17"/>
      <c r="S211" s="17">
        <v>0.30672994595116398</v>
      </c>
      <c r="T211" s="17">
        <v>0.28594473833781903</v>
      </c>
      <c r="U211" s="17">
        <v>0.18930051075120899</v>
      </c>
      <c r="V211" s="17">
        <v>0.32742853267804201</v>
      </c>
      <c r="W211" s="17">
        <v>0.226189760827472</v>
      </c>
      <c r="X211" s="17"/>
      <c r="Y211" s="17">
        <v>0.28087036881980698</v>
      </c>
      <c r="Z211" s="17">
        <v>0.30360644218362698</v>
      </c>
      <c r="AA211" s="17">
        <v>0.27919422560035401</v>
      </c>
      <c r="AB211" s="17">
        <v>0.27741724110270399</v>
      </c>
      <c r="AC211" s="17"/>
      <c r="AD211" s="17">
        <v>0.377288133312771</v>
      </c>
      <c r="AE211" s="17">
        <v>0.24851727427977799</v>
      </c>
      <c r="AF211" s="17">
        <v>0.31291524670732002</v>
      </c>
      <c r="AG211" s="17">
        <v>0.29235380672933498</v>
      </c>
      <c r="AH211" s="17">
        <v>0.30044981644067298</v>
      </c>
      <c r="AI211" s="17">
        <v>0.19867528396688799</v>
      </c>
      <c r="AJ211" s="17">
        <v>0.31798688847509099</v>
      </c>
      <c r="AK211" s="17"/>
      <c r="AL211" s="17">
        <v>0.265282534915604</v>
      </c>
      <c r="AM211" s="17">
        <v>0.339988907796752</v>
      </c>
      <c r="AN211" s="17"/>
      <c r="AO211" s="17">
        <v>0.26011699314069697</v>
      </c>
      <c r="AP211" s="17">
        <v>0.348668469069497</v>
      </c>
      <c r="AQ211" s="17"/>
      <c r="AR211" s="17">
        <v>0.24453910230686901</v>
      </c>
      <c r="AS211" s="17">
        <v>0.32935660804264699</v>
      </c>
      <c r="AT211" s="17"/>
      <c r="AU211" s="17">
        <v>0.26287581386195502</v>
      </c>
      <c r="AV211" s="17">
        <v>0.30250188540462303</v>
      </c>
    </row>
    <row r="212" spans="2:48" x14ac:dyDescent="0.25">
      <c r="B212" t="s">
        <v>79</v>
      </c>
      <c r="C212" s="17">
        <v>0.173886285742027</v>
      </c>
      <c r="D212" s="17">
        <v>0.15626127618684901</v>
      </c>
      <c r="E212" s="17">
        <v>0.19055527591116</v>
      </c>
      <c r="F212" s="17"/>
      <c r="G212" s="17">
        <v>0.14567784774454401</v>
      </c>
      <c r="H212" s="17">
        <v>0.175859830328008</v>
      </c>
      <c r="I212" s="17">
        <v>0.21576436272906499</v>
      </c>
      <c r="J212" s="17">
        <v>0.18655894680705901</v>
      </c>
      <c r="K212" s="17">
        <v>0.16007669154125001</v>
      </c>
      <c r="L212" s="17">
        <v>0.157379011650575</v>
      </c>
      <c r="M212" s="17"/>
      <c r="N212" s="17">
        <v>0.165455115502397</v>
      </c>
      <c r="O212" s="17">
        <v>0.18508698134907201</v>
      </c>
      <c r="P212" s="17">
        <v>0.17780648943986399</v>
      </c>
      <c r="Q212" s="17">
        <v>0.16394156846956601</v>
      </c>
      <c r="R212" s="17"/>
      <c r="S212" s="17">
        <v>0.194552137864036</v>
      </c>
      <c r="T212" s="17">
        <v>0.15381905659009201</v>
      </c>
      <c r="U212" s="17">
        <v>0.130329490131666</v>
      </c>
      <c r="V212" s="17">
        <v>0.13749946524208201</v>
      </c>
      <c r="W212" s="17">
        <v>0.15977975479470999</v>
      </c>
      <c r="X212" s="17"/>
      <c r="Y212" s="17">
        <v>0.21295748226062899</v>
      </c>
      <c r="Z212" s="17">
        <v>0.16591177317960901</v>
      </c>
      <c r="AA212" s="17">
        <v>0.15657481197314899</v>
      </c>
      <c r="AB212" s="17">
        <v>9.26496568999301E-2</v>
      </c>
      <c r="AC212" s="17"/>
      <c r="AD212" s="17">
        <v>0.155522811134156</v>
      </c>
      <c r="AE212" s="17">
        <v>0.19423735982972001</v>
      </c>
      <c r="AF212" s="17">
        <v>0.193983424322031</v>
      </c>
      <c r="AG212" s="17">
        <v>0.19718561090253101</v>
      </c>
      <c r="AH212" s="17">
        <v>0.15964600130357401</v>
      </c>
      <c r="AI212" s="17">
        <v>0.127025064095734</v>
      </c>
      <c r="AJ212" s="17">
        <v>0.111452620111681</v>
      </c>
      <c r="AK212" s="17"/>
      <c r="AL212" s="17">
        <v>0.13058751554401801</v>
      </c>
      <c r="AM212" s="17">
        <v>0.211565246585667</v>
      </c>
      <c r="AN212" s="17"/>
      <c r="AO212" s="17">
        <v>0.120661535845784</v>
      </c>
      <c r="AP212" s="17">
        <v>0.19368007149500599</v>
      </c>
      <c r="AQ212" s="17"/>
      <c r="AR212" s="17">
        <v>0.13524617769412101</v>
      </c>
      <c r="AS212" s="17">
        <v>0.220797859105895</v>
      </c>
      <c r="AT212" s="17"/>
      <c r="AU212" s="17">
        <v>0.124047702320101</v>
      </c>
      <c r="AV212" s="17">
        <v>0.21364076367867901</v>
      </c>
    </row>
    <row r="213" spans="2:48" x14ac:dyDescent="0.25">
      <c r="B213" t="s">
        <v>80</v>
      </c>
      <c r="C213" s="17">
        <v>6.3909505129703503E-2</v>
      </c>
      <c r="D213" s="17">
        <v>3.0955635325768401E-2</v>
      </c>
      <c r="E213" s="17">
        <v>9.6028850325803605E-2</v>
      </c>
      <c r="F213" s="17"/>
      <c r="G213" s="17">
        <v>8.7747344984682896E-2</v>
      </c>
      <c r="H213" s="17">
        <v>5.1589844095311102E-2</v>
      </c>
      <c r="I213" s="17">
        <v>7.7154848642181098E-2</v>
      </c>
      <c r="J213" s="17">
        <v>8.8280411721690599E-2</v>
      </c>
      <c r="K213" s="17">
        <v>4.2160387987886398E-2</v>
      </c>
      <c r="L213" s="17">
        <v>4.8888673232385299E-2</v>
      </c>
      <c r="M213" s="17"/>
      <c r="N213" s="17">
        <v>5.3990776026674202E-2</v>
      </c>
      <c r="O213" s="17">
        <v>7.1258698970729395E-2</v>
      </c>
      <c r="P213" s="17">
        <v>5.4995096817898798E-2</v>
      </c>
      <c r="Q213" s="17">
        <v>7.8768589883121395E-2</v>
      </c>
      <c r="R213" s="17"/>
      <c r="S213" s="17">
        <v>6.8943361167404807E-2</v>
      </c>
      <c r="T213" s="17">
        <v>5.3855721848658097E-2</v>
      </c>
      <c r="U213" s="17">
        <v>4.86701674429399E-2</v>
      </c>
      <c r="V213" s="17">
        <v>4.7413823406949399E-2</v>
      </c>
      <c r="W213" s="17">
        <v>0.106257513732485</v>
      </c>
      <c r="X213" s="17"/>
      <c r="Y213" s="17">
        <v>9.9292045293758194E-2</v>
      </c>
      <c r="Z213" s="17">
        <v>5.8962212914556299E-2</v>
      </c>
      <c r="AA213" s="17">
        <v>3.2409585909425699E-2</v>
      </c>
      <c r="AB213" s="17">
        <v>5.8757373464032502E-2</v>
      </c>
      <c r="AC213" s="17"/>
      <c r="AD213" s="17">
        <v>0.106941429634528</v>
      </c>
      <c r="AE213" s="17">
        <v>9.2258892603123394E-2</v>
      </c>
      <c r="AF213" s="17">
        <v>6.1397972130948698E-2</v>
      </c>
      <c r="AG213" s="17">
        <v>4.2546752477850003E-2</v>
      </c>
      <c r="AH213" s="17">
        <v>3.1903558604229498E-2</v>
      </c>
      <c r="AI213" s="17">
        <v>1.70115829632034E-2</v>
      </c>
      <c r="AJ213" s="17">
        <v>1.05680032415364E-2</v>
      </c>
      <c r="AK213" s="17"/>
      <c r="AL213" s="17">
        <v>4.7595524630162603E-2</v>
      </c>
      <c r="AM213" s="17">
        <v>4.8497908232660501E-2</v>
      </c>
      <c r="AN213" s="17"/>
      <c r="AO213" s="17">
        <v>4.83388895809072E-2</v>
      </c>
      <c r="AP213" s="17">
        <v>5.6016388814982603E-2</v>
      </c>
      <c r="AQ213" s="17"/>
      <c r="AR213" s="17">
        <v>4.2663203221548401E-2</v>
      </c>
      <c r="AS213" s="17">
        <v>4.8160842598358997E-2</v>
      </c>
      <c r="AT213" s="17"/>
      <c r="AU213" s="17">
        <v>3.4380481857951999E-2</v>
      </c>
      <c r="AV213" s="17">
        <v>5.2851027219006301E-2</v>
      </c>
    </row>
    <row r="214" spans="2:48" x14ac:dyDescent="0.25"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</row>
    <row r="215" spans="2:48" x14ac:dyDescent="0.25"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</row>
    <row r="216" spans="2:48" x14ac:dyDescent="0.25"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</row>
    <row r="217" spans="2:48" x14ac:dyDescent="0.25">
      <c r="B217" s="6" t="s">
        <v>136</v>
      </c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</row>
    <row r="218" spans="2:48" x14ac:dyDescent="0.25">
      <c r="B218" s="24" t="s">
        <v>68</v>
      </c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</row>
    <row r="219" spans="2:48" x14ac:dyDescent="0.25">
      <c r="B219" t="s">
        <v>76</v>
      </c>
      <c r="C219" s="17">
        <v>0.399154964913565</v>
      </c>
      <c r="D219" s="17">
        <v>0.40926579785148898</v>
      </c>
      <c r="E219" s="17">
        <v>0.389597722529815</v>
      </c>
      <c r="F219" s="17"/>
      <c r="G219" s="17">
        <v>0.41715943353792601</v>
      </c>
      <c r="H219" s="17">
        <v>0.42226114555303301</v>
      </c>
      <c r="I219" s="17">
        <v>0.44062010557359199</v>
      </c>
      <c r="J219" s="17">
        <v>0.37365127390615899</v>
      </c>
      <c r="K219" s="17">
        <v>0.39038331633423701</v>
      </c>
      <c r="L219" s="17">
        <v>0.36304056552435698</v>
      </c>
      <c r="M219" s="17"/>
      <c r="N219" s="17">
        <v>0.39709650721541101</v>
      </c>
      <c r="O219" s="17">
        <v>0.37891202252443101</v>
      </c>
      <c r="P219" s="17">
        <v>0.40792522418774302</v>
      </c>
      <c r="Q219" s="17">
        <v>0.40421348861931999</v>
      </c>
      <c r="R219" s="17"/>
      <c r="S219" s="17">
        <v>0.38406554420489702</v>
      </c>
      <c r="T219" s="17">
        <v>0.42175607900726703</v>
      </c>
      <c r="U219" s="17">
        <v>0.42309761364896198</v>
      </c>
      <c r="V219" s="17">
        <v>0.42735702518482099</v>
      </c>
      <c r="W219" s="17">
        <v>0.37330968160299699</v>
      </c>
      <c r="X219" s="17"/>
      <c r="Y219" s="17">
        <v>0.38521154747796699</v>
      </c>
      <c r="Z219" s="17">
        <v>0.37880506541033399</v>
      </c>
      <c r="AA219" s="17">
        <v>0.44760233611762501</v>
      </c>
      <c r="AB219" s="17">
        <v>0.368796827730901</v>
      </c>
      <c r="AC219" s="17"/>
      <c r="AD219" s="17">
        <v>0.34028869999634997</v>
      </c>
      <c r="AE219" s="17">
        <v>0.41912627634293398</v>
      </c>
      <c r="AF219" s="17">
        <v>0.404454730746934</v>
      </c>
      <c r="AG219" s="17">
        <v>0.36685585263120302</v>
      </c>
      <c r="AH219" s="17">
        <v>0.38887627320729701</v>
      </c>
      <c r="AI219" s="17">
        <v>0.46390840284945001</v>
      </c>
      <c r="AJ219" s="17">
        <v>0.43266521458889501</v>
      </c>
      <c r="AK219" s="17"/>
      <c r="AL219" s="17">
        <v>0.41371596016079298</v>
      </c>
      <c r="AM219" s="17">
        <v>0.39987833940327999</v>
      </c>
      <c r="AN219" s="17"/>
      <c r="AO219" s="17">
        <v>0.42306525101147502</v>
      </c>
      <c r="AP219" s="17">
        <v>0.39827324466699499</v>
      </c>
      <c r="AQ219" s="17"/>
      <c r="AR219" s="17">
        <v>0.415300082921717</v>
      </c>
      <c r="AS219" s="17">
        <v>0.41004486082081198</v>
      </c>
      <c r="AT219" s="17"/>
      <c r="AU219" s="17">
        <v>0.408794572413619</v>
      </c>
      <c r="AV219" s="17">
        <v>0.416523428499191</v>
      </c>
    </row>
    <row r="220" spans="2:48" x14ac:dyDescent="0.25">
      <c r="B220" t="s">
        <v>77</v>
      </c>
      <c r="C220" s="17">
        <v>0.39533405832560398</v>
      </c>
      <c r="D220" s="17">
        <v>0.39267762640707898</v>
      </c>
      <c r="E220" s="17">
        <v>0.39956442529814501</v>
      </c>
      <c r="F220" s="17"/>
      <c r="G220" s="17">
        <v>0.38659503852531601</v>
      </c>
      <c r="H220" s="17">
        <v>0.40433149142609198</v>
      </c>
      <c r="I220" s="17">
        <v>0.36456830055973399</v>
      </c>
      <c r="J220" s="17">
        <v>0.38776305464710198</v>
      </c>
      <c r="K220" s="17">
        <v>0.35433681842951598</v>
      </c>
      <c r="L220" s="17">
        <v>0.45444665968361098</v>
      </c>
      <c r="M220" s="17"/>
      <c r="N220" s="17">
        <v>0.41359663930019402</v>
      </c>
      <c r="O220" s="17">
        <v>0.42769917960651099</v>
      </c>
      <c r="P220" s="17">
        <v>0.37026848249017003</v>
      </c>
      <c r="Q220" s="17">
        <v>0.39416213085391599</v>
      </c>
      <c r="R220" s="17"/>
      <c r="S220" s="17">
        <v>0.40592810117084399</v>
      </c>
      <c r="T220" s="17">
        <v>0.39219362548608799</v>
      </c>
      <c r="U220" s="17">
        <v>0.37078868555669797</v>
      </c>
      <c r="V220" s="17">
        <v>0.36566773169222799</v>
      </c>
      <c r="W220" s="17">
        <v>0.40670131627600398</v>
      </c>
      <c r="X220" s="17"/>
      <c r="Y220" s="17">
        <v>0.36732993221481203</v>
      </c>
      <c r="Z220" s="17">
        <v>0.41676740687387798</v>
      </c>
      <c r="AA220" s="17">
        <v>0.37627085568374102</v>
      </c>
      <c r="AB220" s="17">
        <v>0.45853539884514199</v>
      </c>
      <c r="AC220" s="17"/>
      <c r="AD220" s="17">
        <v>0.43109889703385801</v>
      </c>
      <c r="AE220" s="17">
        <v>0.33808675384527997</v>
      </c>
      <c r="AF220" s="17">
        <v>0.38624683428520601</v>
      </c>
      <c r="AG220" s="17">
        <v>0.40296684492109403</v>
      </c>
      <c r="AH220" s="17">
        <v>0.43904441401951899</v>
      </c>
      <c r="AI220" s="17">
        <v>0.43932900439924999</v>
      </c>
      <c r="AJ220" s="17">
        <v>0.41272162743274898</v>
      </c>
      <c r="AK220" s="17"/>
      <c r="AL220" s="17">
        <v>0.39787615658199998</v>
      </c>
      <c r="AM220" s="17">
        <v>0.38449888278294497</v>
      </c>
      <c r="AN220" s="17"/>
      <c r="AO220" s="17">
        <v>0.38494849244499901</v>
      </c>
      <c r="AP220" s="17">
        <v>0.37327054806437099</v>
      </c>
      <c r="AQ220" s="17"/>
      <c r="AR220" s="17">
        <v>0.40342280796295898</v>
      </c>
      <c r="AS220" s="17">
        <v>0.38143098810620601</v>
      </c>
      <c r="AT220" s="17"/>
      <c r="AU220" s="17">
        <v>0.40125261937232898</v>
      </c>
      <c r="AV220" s="17">
        <v>0.37716932080749399</v>
      </c>
    </row>
    <row r="221" spans="2:48" x14ac:dyDescent="0.25">
      <c r="B221" t="s">
        <v>78</v>
      </c>
      <c r="C221" s="17">
        <v>0.108381539998336</v>
      </c>
      <c r="D221" s="17">
        <v>0.109560864581072</v>
      </c>
      <c r="E221" s="17">
        <v>0.105587628849235</v>
      </c>
      <c r="F221" s="17"/>
      <c r="G221" s="17">
        <v>6.7785473945356195E-2</v>
      </c>
      <c r="H221" s="17">
        <v>8.3765145490026102E-2</v>
      </c>
      <c r="I221" s="17">
        <v>0.11346857393667199</v>
      </c>
      <c r="J221" s="17">
        <v>0.13009695267658</v>
      </c>
      <c r="K221" s="17">
        <v>0.1139176971239</v>
      </c>
      <c r="L221" s="17">
        <v>0.12820413416276</v>
      </c>
      <c r="M221" s="17"/>
      <c r="N221" s="17">
        <v>0.10845365471561901</v>
      </c>
      <c r="O221" s="17">
        <v>9.3244940120167999E-2</v>
      </c>
      <c r="P221" s="17">
        <v>0.11920619094325199</v>
      </c>
      <c r="Q221" s="17">
        <v>0.10423374112992299</v>
      </c>
      <c r="R221" s="17"/>
      <c r="S221" s="17">
        <v>0.117431432030168</v>
      </c>
      <c r="T221" s="17">
        <v>9.1741487803239596E-2</v>
      </c>
      <c r="U221" s="17">
        <v>8.0722738707932298E-2</v>
      </c>
      <c r="V221" s="17">
        <v>0.119313498988975</v>
      </c>
      <c r="W221" s="17">
        <v>0.13803517670127699</v>
      </c>
      <c r="X221" s="17"/>
      <c r="Y221" s="17">
        <v>0.11661006338647301</v>
      </c>
      <c r="Z221" s="17">
        <v>0.103594966753453</v>
      </c>
      <c r="AA221" s="17">
        <v>0.116402514499525</v>
      </c>
      <c r="AB221" s="17">
        <v>7.9184470909350699E-2</v>
      </c>
      <c r="AC221" s="17"/>
      <c r="AD221" s="17">
        <v>7.1371518469354606E-2</v>
      </c>
      <c r="AE221" s="17">
        <v>0.118270190983084</v>
      </c>
      <c r="AF221" s="17">
        <v>0.10443371256296401</v>
      </c>
      <c r="AG221" s="17">
        <v>0.14589617451190401</v>
      </c>
      <c r="AH221" s="17">
        <v>0.118739507614176</v>
      </c>
      <c r="AI221" s="17">
        <v>5.3991747381065498E-2</v>
      </c>
      <c r="AJ221" s="17">
        <v>0.106132244996996</v>
      </c>
      <c r="AK221" s="17"/>
      <c r="AL221" s="17">
        <v>0.107819433172103</v>
      </c>
      <c r="AM221" s="17">
        <v>0.122948771911094</v>
      </c>
      <c r="AN221" s="17"/>
      <c r="AO221" s="17">
        <v>9.9409185650239901E-2</v>
      </c>
      <c r="AP221" s="17">
        <v>0.13752207957912199</v>
      </c>
      <c r="AQ221" s="17"/>
      <c r="AR221" s="17">
        <v>0.102493376525584</v>
      </c>
      <c r="AS221" s="17">
        <v>0.119301406447771</v>
      </c>
      <c r="AT221" s="17"/>
      <c r="AU221" s="17">
        <v>0.106876419118439</v>
      </c>
      <c r="AV221" s="17">
        <v>0.11523439845752501</v>
      </c>
    </row>
    <row r="222" spans="2:48" x14ac:dyDescent="0.25">
      <c r="B222" t="s">
        <v>79</v>
      </c>
      <c r="C222" s="17">
        <v>5.5052587354567098E-2</v>
      </c>
      <c r="D222" s="17">
        <v>6.4390549840667596E-2</v>
      </c>
      <c r="E222" s="17">
        <v>4.6953492497624198E-2</v>
      </c>
      <c r="F222" s="17"/>
      <c r="G222" s="17">
        <v>7.1001280293350705E-2</v>
      </c>
      <c r="H222" s="17">
        <v>6.44562039965655E-2</v>
      </c>
      <c r="I222" s="17">
        <v>4.2882062322627403E-2</v>
      </c>
      <c r="J222" s="17">
        <v>5.1922060025471797E-2</v>
      </c>
      <c r="K222" s="17">
        <v>8.56101725704662E-2</v>
      </c>
      <c r="L222" s="17">
        <v>2.56676356806653E-2</v>
      </c>
      <c r="M222" s="17"/>
      <c r="N222" s="17">
        <v>3.7476013273933101E-2</v>
      </c>
      <c r="O222" s="17">
        <v>4.4524748306043103E-2</v>
      </c>
      <c r="P222" s="17">
        <v>6.7118023025366805E-2</v>
      </c>
      <c r="Q222" s="17">
        <v>5.7486355281328998E-2</v>
      </c>
      <c r="R222" s="17"/>
      <c r="S222" s="17">
        <v>5.07325462791876E-2</v>
      </c>
      <c r="T222" s="17">
        <v>5.9262098347680099E-2</v>
      </c>
      <c r="U222" s="17">
        <v>7.6252896103703005E-2</v>
      </c>
      <c r="V222" s="17">
        <v>3.7967320830610503E-2</v>
      </c>
      <c r="W222" s="17">
        <v>6.0920343256510703E-2</v>
      </c>
      <c r="X222" s="17"/>
      <c r="Y222" s="17">
        <v>5.8513883394787601E-2</v>
      </c>
      <c r="Z222" s="17">
        <v>6.1752903255985203E-2</v>
      </c>
      <c r="AA222" s="17">
        <v>4.3723718520488897E-2</v>
      </c>
      <c r="AB222" s="17">
        <v>7.1529652306906805E-2</v>
      </c>
      <c r="AC222" s="17"/>
      <c r="AD222" s="17">
        <v>7.1742940742933595E-2</v>
      </c>
      <c r="AE222" s="17">
        <v>6.7903731487594099E-2</v>
      </c>
      <c r="AF222" s="17">
        <v>6.1557918248071997E-2</v>
      </c>
      <c r="AG222" s="17">
        <v>4.7311882559971402E-2</v>
      </c>
      <c r="AH222" s="17">
        <v>4.0219097948864801E-2</v>
      </c>
      <c r="AI222" s="17">
        <v>3.6040068807749702E-2</v>
      </c>
      <c r="AJ222" s="17">
        <v>3.4581101307331601E-2</v>
      </c>
      <c r="AK222" s="17"/>
      <c r="AL222" s="17">
        <v>4.2801953880053603E-2</v>
      </c>
      <c r="AM222" s="17">
        <v>7.3278997405114205E-2</v>
      </c>
      <c r="AN222" s="17"/>
      <c r="AO222" s="17">
        <v>4.7746574795013597E-2</v>
      </c>
      <c r="AP222" s="17">
        <v>7.4844606622784901E-2</v>
      </c>
      <c r="AQ222" s="17"/>
      <c r="AR222" s="17">
        <v>4.8444255633866999E-2</v>
      </c>
      <c r="AS222" s="17">
        <v>6.90941085875202E-2</v>
      </c>
      <c r="AT222" s="17"/>
      <c r="AU222" s="17">
        <v>5.1108695974113799E-2</v>
      </c>
      <c r="AV222" s="17">
        <v>6.6278248592767597E-2</v>
      </c>
    </row>
    <row r="223" spans="2:48" x14ac:dyDescent="0.25">
      <c r="B223" t="s">
        <v>80</v>
      </c>
      <c r="C223" s="17">
        <v>4.20768494079274E-2</v>
      </c>
      <c r="D223" s="17">
        <v>2.4105161319692699E-2</v>
      </c>
      <c r="E223" s="17">
        <v>5.8296730825180998E-2</v>
      </c>
      <c r="F223" s="17"/>
      <c r="G223" s="17">
        <v>5.74587736980516E-2</v>
      </c>
      <c r="H223" s="17">
        <v>2.5186013534283298E-2</v>
      </c>
      <c r="I223" s="17">
        <v>3.84609576073748E-2</v>
      </c>
      <c r="J223" s="17">
        <v>5.6566658744686901E-2</v>
      </c>
      <c r="K223" s="17">
        <v>5.5751995541882003E-2</v>
      </c>
      <c r="L223" s="17">
        <v>2.8641004948606101E-2</v>
      </c>
      <c r="M223" s="17"/>
      <c r="N223" s="17">
        <v>4.3377185494841999E-2</v>
      </c>
      <c r="O223" s="17">
        <v>5.56191094428466E-2</v>
      </c>
      <c r="P223" s="17">
        <v>3.5482079353468698E-2</v>
      </c>
      <c r="Q223" s="17">
        <v>3.9904284115511703E-2</v>
      </c>
      <c r="R223" s="17"/>
      <c r="S223" s="17">
        <v>4.1842376314904298E-2</v>
      </c>
      <c r="T223" s="17">
        <v>3.5046709355725097E-2</v>
      </c>
      <c r="U223" s="17">
        <v>4.91380659827046E-2</v>
      </c>
      <c r="V223" s="17">
        <v>4.9694423303365501E-2</v>
      </c>
      <c r="W223" s="17">
        <v>2.1033482163210701E-2</v>
      </c>
      <c r="X223" s="17"/>
      <c r="Y223" s="17">
        <v>7.23345735259599E-2</v>
      </c>
      <c r="Z223" s="17">
        <v>3.9079657706349198E-2</v>
      </c>
      <c r="AA223" s="17">
        <v>1.6000575178619799E-2</v>
      </c>
      <c r="AB223" s="17">
        <v>2.1953650207699502E-2</v>
      </c>
      <c r="AC223" s="17"/>
      <c r="AD223" s="17">
        <v>8.5497943757503095E-2</v>
      </c>
      <c r="AE223" s="17">
        <v>5.6613047341106899E-2</v>
      </c>
      <c r="AF223" s="17">
        <v>4.3306804156824703E-2</v>
      </c>
      <c r="AG223" s="17">
        <v>3.6969245375827499E-2</v>
      </c>
      <c r="AH223" s="17">
        <v>1.3120707210143599E-2</v>
      </c>
      <c r="AI223" s="17">
        <v>6.73077656248482E-3</v>
      </c>
      <c r="AJ223" s="17">
        <v>1.38998116740283E-2</v>
      </c>
      <c r="AK223" s="17"/>
      <c r="AL223" s="17">
        <v>3.7786496205051E-2</v>
      </c>
      <c r="AM223" s="17">
        <v>1.9395008497566101E-2</v>
      </c>
      <c r="AN223" s="17"/>
      <c r="AO223" s="17">
        <v>4.4830496098272901E-2</v>
      </c>
      <c r="AP223" s="17">
        <v>1.6089521066726901E-2</v>
      </c>
      <c r="AQ223" s="17"/>
      <c r="AR223" s="17">
        <v>3.03394769558731E-2</v>
      </c>
      <c r="AS223" s="17">
        <v>2.01286360376908E-2</v>
      </c>
      <c r="AT223" s="17"/>
      <c r="AU223" s="17">
        <v>3.1967693121498997E-2</v>
      </c>
      <c r="AV223" s="17">
        <v>2.4794603643022599E-2</v>
      </c>
    </row>
    <row r="224" spans="2:48" x14ac:dyDescent="0.25"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</row>
    <row r="225" spans="2:48" x14ac:dyDescent="0.25"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</row>
    <row r="226" spans="2:48" x14ac:dyDescent="0.25"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</row>
    <row r="227" spans="2:48" x14ac:dyDescent="0.25">
      <c r="B227" s="6" t="s">
        <v>137</v>
      </c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</row>
    <row r="228" spans="2:48" x14ac:dyDescent="0.25">
      <c r="B228" s="24" t="s">
        <v>68</v>
      </c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</row>
    <row r="229" spans="2:48" x14ac:dyDescent="0.25">
      <c r="B229" t="s">
        <v>76</v>
      </c>
      <c r="C229" s="17">
        <v>0.27373581760166499</v>
      </c>
      <c r="D229" s="17">
        <v>0.25677261784086702</v>
      </c>
      <c r="E229" s="17">
        <v>0.28768160714599</v>
      </c>
      <c r="F229" s="17"/>
      <c r="G229" s="17">
        <v>0.36607155192267798</v>
      </c>
      <c r="H229" s="17">
        <v>0.34881217395507902</v>
      </c>
      <c r="I229" s="17">
        <v>0.316967866256543</v>
      </c>
      <c r="J229" s="17">
        <v>0.27136336173667402</v>
      </c>
      <c r="K229" s="17">
        <v>0.196888383289054</v>
      </c>
      <c r="L229" s="17">
        <v>0.18477746091858699</v>
      </c>
      <c r="M229" s="17"/>
      <c r="N229" s="17">
        <v>0.28796117685929101</v>
      </c>
      <c r="O229" s="17">
        <v>0.25058169412303999</v>
      </c>
      <c r="P229" s="17">
        <v>0.28543056834392599</v>
      </c>
      <c r="Q229" s="17">
        <v>0.26508886145747701</v>
      </c>
      <c r="R229" s="17"/>
      <c r="S229" s="17">
        <v>0.24841151655511001</v>
      </c>
      <c r="T229" s="17">
        <v>0.29087948439001299</v>
      </c>
      <c r="U229" s="17">
        <v>0.37741845459258699</v>
      </c>
      <c r="V229" s="17">
        <v>0.24766860012896699</v>
      </c>
      <c r="W229" s="17">
        <v>0.29198478238965497</v>
      </c>
      <c r="X229" s="17"/>
      <c r="Y229" s="17">
        <v>0.29173650182441302</v>
      </c>
      <c r="Z229" s="17">
        <v>0.25291148459747798</v>
      </c>
      <c r="AA229" s="17">
        <v>0.291923408866055</v>
      </c>
      <c r="AB229" s="17">
        <v>0.24746043401382301</v>
      </c>
      <c r="AC229" s="17"/>
      <c r="AD229" s="17">
        <v>0.22978101387762001</v>
      </c>
      <c r="AE229" s="17">
        <v>0.29054886490716197</v>
      </c>
      <c r="AF229" s="17">
        <v>0.275458663886129</v>
      </c>
      <c r="AG229" s="17">
        <v>0.29946795312366897</v>
      </c>
      <c r="AH229" s="17">
        <v>0.25227458785595103</v>
      </c>
      <c r="AI229" s="17">
        <v>0.307960722210391</v>
      </c>
      <c r="AJ229" s="17">
        <v>0.28027155137181797</v>
      </c>
      <c r="AK229" s="17"/>
      <c r="AL229" s="17">
        <v>0.29455991228751399</v>
      </c>
      <c r="AM229" s="17">
        <v>0.24611926746420801</v>
      </c>
      <c r="AN229" s="17"/>
      <c r="AO229" s="17">
        <v>0.33262229807731297</v>
      </c>
      <c r="AP229" s="17">
        <v>0.263622391372834</v>
      </c>
      <c r="AQ229" s="17"/>
      <c r="AR229" s="17">
        <v>0.32824750873282499</v>
      </c>
      <c r="AS229" s="17">
        <v>0.23465748652631499</v>
      </c>
      <c r="AT229" s="17"/>
      <c r="AU229" s="17">
        <v>0.31205210394198701</v>
      </c>
      <c r="AV229" s="17">
        <v>0.260260129170163</v>
      </c>
    </row>
    <row r="230" spans="2:48" x14ac:dyDescent="0.25">
      <c r="B230" t="s">
        <v>77</v>
      </c>
      <c r="C230" s="17">
        <v>0.439405137594301</v>
      </c>
      <c r="D230" s="17">
        <v>0.43002103732923902</v>
      </c>
      <c r="E230" s="17">
        <v>0.44996062344299598</v>
      </c>
      <c r="F230" s="17"/>
      <c r="G230" s="17">
        <v>0.36141269795009001</v>
      </c>
      <c r="H230" s="17">
        <v>0.42191735706571898</v>
      </c>
      <c r="I230" s="17">
        <v>0.415703687402174</v>
      </c>
      <c r="J230" s="17">
        <v>0.40878672989577902</v>
      </c>
      <c r="K230" s="17">
        <v>0.44925020257285903</v>
      </c>
      <c r="L230" s="17">
        <v>0.53335284390817095</v>
      </c>
      <c r="M230" s="17"/>
      <c r="N230" s="17">
        <v>0.45324737368815599</v>
      </c>
      <c r="O230" s="17">
        <v>0.481573767329463</v>
      </c>
      <c r="P230" s="17">
        <v>0.41169779398335299</v>
      </c>
      <c r="Q230" s="17">
        <v>0.43708191534302099</v>
      </c>
      <c r="R230" s="17"/>
      <c r="S230" s="17">
        <v>0.46153116214593098</v>
      </c>
      <c r="T230" s="17">
        <v>0.42636308899697201</v>
      </c>
      <c r="U230" s="17">
        <v>0.362476247977505</v>
      </c>
      <c r="V230" s="17">
        <v>0.43397510925038202</v>
      </c>
      <c r="W230" s="17">
        <v>0.47925975094849299</v>
      </c>
      <c r="X230" s="17"/>
      <c r="Y230" s="17">
        <v>0.378962379679394</v>
      </c>
      <c r="Z230" s="17">
        <v>0.45881264997744298</v>
      </c>
      <c r="AA230" s="17">
        <v>0.45889017149016798</v>
      </c>
      <c r="AB230" s="17">
        <v>0.45690796948096601</v>
      </c>
      <c r="AC230" s="17"/>
      <c r="AD230" s="17">
        <v>0.34501308210075798</v>
      </c>
      <c r="AE230" s="17">
        <v>0.40353592018187401</v>
      </c>
      <c r="AF230" s="17">
        <v>0.45971319729432503</v>
      </c>
      <c r="AG230" s="17">
        <v>0.42572972928951802</v>
      </c>
      <c r="AH230" s="17">
        <v>0.49608518808004698</v>
      </c>
      <c r="AI230" s="17">
        <v>0.50123842735193902</v>
      </c>
      <c r="AJ230" s="17">
        <v>0.47449084713897399</v>
      </c>
      <c r="AK230" s="17"/>
      <c r="AL230" s="17">
        <v>0.45060864603865503</v>
      </c>
      <c r="AM230" s="17">
        <v>0.44961670512622098</v>
      </c>
      <c r="AN230" s="17"/>
      <c r="AO230" s="17">
        <v>0.42631112706007201</v>
      </c>
      <c r="AP230" s="17">
        <v>0.42832529869095198</v>
      </c>
      <c r="AQ230" s="17"/>
      <c r="AR230" s="17">
        <v>0.43883704321535499</v>
      </c>
      <c r="AS230" s="17">
        <v>0.45643042768381697</v>
      </c>
      <c r="AT230" s="17"/>
      <c r="AU230" s="17">
        <v>0.44887170558719802</v>
      </c>
      <c r="AV230" s="17">
        <v>0.44003644992519098</v>
      </c>
    </row>
    <row r="231" spans="2:48" x14ac:dyDescent="0.25">
      <c r="B231" t="s">
        <v>78</v>
      </c>
      <c r="C231" s="17">
        <v>0.18366839961665399</v>
      </c>
      <c r="D231" s="17">
        <v>0.21019222429356699</v>
      </c>
      <c r="E231" s="17">
        <v>0.15898160669438899</v>
      </c>
      <c r="F231" s="17"/>
      <c r="G231" s="17">
        <v>0.14820499582427199</v>
      </c>
      <c r="H231" s="17">
        <v>0.14880468568704999</v>
      </c>
      <c r="I231" s="17">
        <v>0.160888840083734</v>
      </c>
      <c r="J231" s="17">
        <v>0.20895645954957501</v>
      </c>
      <c r="K231" s="17">
        <v>0.217050472614988</v>
      </c>
      <c r="L231" s="17">
        <v>0.20631378956701901</v>
      </c>
      <c r="M231" s="17"/>
      <c r="N231" s="17">
        <v>0.167320083948238</v>
      </c>
      <c r="O231" s="17">
        <v>0.172594707843302</v>
      </c>
      <c r="P231" s="17">
        <v>0.19625854916028801</v>
      </c>
      <c r="Q231" s="17">
        <v>0.18486750552484699</v>
      </c>
      <c r="R231" s="17"/>
      <c r="S231" s="17">
        <v>0.18851894405146399</v>
      </c>
      <c r="T231" s="17">
        <v>0.19545369147198399</v>
      </c>
      <c r="U231" s="17">
        <v>0.14926888393254101</v>
      </c>
      <c r="V231" s="17">
        <v>0.173213946581151</v>
      </c>
      <c r="W231" s="17">
        <v>0.14592655374153399</v>
      </c>
      <c r="X231" s="17"/>
      <c r="Y231" s="17">
        <v>0.15049188293398899</v>
      </c>
      <c r="Z231" s="17">
        <v>0.21380258279097999</v>
      </c>
      <c r="AA231" s="17">
        <v>0.17909080182341799</v>
      </c>
      <c r="AB231" s="17">
        <v>0.17588199990401501</v>
      </c>
      <c r="AC231" s="17"/>
      <c r="AD231" s="17">
        <v>0.22349870587801501</v>
      </c>
      <c r="AE231" s="17">
        <v>0.19220279065704399</v>
      </c>
      <c r="AF231" s="17">
        <v>0.155429113428697</v>
      </c>
      <c r="AG231" s="17">
        <v>0.18424487013549101</v>
      </c>
      <c r="AH231" s="17">
        <v>0.19015058414966701</v>
      </c>
      <c r="AI231" s="17">
        <v>0.15132495996188899</v>
      </c>
      <c r="AJ231" s="17">
        <v>0.17873835697823701</v>
      </c>
      <c r="AK231" s="17"/>
      <c r="AL231" s="17">
        <v>0.178701985480862</v>
      </c>
      <c r="AM231" s="17">
        <v>0.19716322530682601</v>
      </c>
      <c r="AN231" s="17"/>
      <c r="AO231" s="17">
        <v>0.16342098815799599</v>
      </c>
      <c r="AP231" s="17">
        <v>0.187617867023505</v>
      </c>
      <c r="AQ231" s="17"/>
      <c r="AR231" s="17">
        <v>0.164785377718423</v>
      </c>
      <c r="AS231" s="17">
        <v>0.20445801323939899</v>
      </c>
      <c r="AT231" s="17"/>
      <c r="AU231" s="17">
        <v>0.168818866424815</v>
      </c>
      <c r="AV231" s="17">
        <v>0.19687325705343101</v>
      </c>
    </row>
    <row r="232" spans="2:48" x14ac:dyDescent="0.25">
      <c r="B232" t="s">
        <v>79</v>
      </c>
      <c r="C232" s="17">
        <v>5.3604807785524199E-2</v>
      </c>
      <c r="D232" s="17">
        <v>6.8085091210264195E-2</v>
      </c>
      <c r="E232" s="17">
        <v>4.0610417483055397E-2</v>
      </c>
      <c r="F232" s="17"/>
      <c r="G232" s="17">
        <v>5.04699021784039E-2</v>
      </c>
      <c r="H232" s="17">
        <v>6.0160374856220597E-2</v>
      </c>
      <c r="I232" s="17">
        <v>4.0415597835742799E-2</v>
      </c>
      <c r="J232" s="17">
        <v>5.0213043729886601E-2</v>
      </c>
      <c r="K232" s="17">
        <v>6.9099862035435194E-2</v>
      </c>
      <c r="L232" s="17">
        <v>5.0510234471589102E-2</v>
      </c>
      <c r="M232" s="17"/>
      <c r="N232" s="17">
        <v>4.3624501520436898E-2</v>
      </c>
      <c r="O232" s="17">
        <v>4.3813698448009003E-2</v>
      </c>
      <c r="P232" s="17">
        <v>5.7878204126032298E-2</v>
      </c>
      <c r="Q232" s="17">
        <v>6.2389659338317902E-2</v>
      </c>
      <c r="R232" s="17"/>
      <c r="S232" s="17">
        <v>5.2887987028975098E-2</v>
      </c>
      <c r="T232" s="17">
        <v>4.9634773204309701E-2</v>
      </c>
      <c r="U232" s="17">
        <v>5.4316217214673397E-2</v>
      </c>
      <c r="V232" s="17">
        <v>8.0740278846874403E-2</v>
      </c>
      <c r="W232" s="17">
        <v>3.4724331409980401E-2</v>
      </c>
      <c r="X232" s="17"/>
      <c r="Y232" s="17">
        <v>6.6762117166534296E-2</v>
      </c>
      <c r="Z232" s="17">
        <v>4.6057678956735799E-2</v>
      </c>
      <c r="AA232" s="17">
        <v>4.9740842281595699E-2</v>
      </c>
      <c r="AB232" s="17">
        <v>0.108257268549078</v>
      </c>
      <c r="AC232" s="17"/>
      <c r="AD232" s="17">
        <v>8.4912031869854701E-2</v>
      </c>
      <c r="AE232" s="17">
        <v>4.5024401091373498E-2</v>
      </c>
      <c r="AF232" s="17">
        <v>6.9147377994010495E-2</v>
      </c>
      <c r="AG232" s="17">
        <v>5.5940151374328201E-2</v>
      </c>
      <c r="AH232" s="17">
        <v>4.7538508494922603E-2</v>
      </c>
      <c r="AI232" s="17">
        <v>2.3723697832091901E-2</v>
      </c>
      <c r="AJ232" s="17">
        <v>6.6499244510970903E-2</v>
      </c>
      <c r="AK232" s="17"/>
      <c r="AL232" s="17">
        <v>4.0639927561160201E-2</v>
      </c>
      <c r="AM232" s="17">
        <v>7.5599625253510105E-2</v>
      </c>
      <c r="AN232" s="17"/>
      <c r="AO232" s="17">
        <v>3.8202790704502401E-2</v>
      </c>
      <c r="AP232" s="17">
        <v>8.8766907819246996E-2</v>
      </c>
      <c r="AQ232" s="17"/>
      <c r="AR232" s="17">
        <v>4.0250633484216397E-2</v>
      </c>
      <c r="AS232" s="17">
        <v>7.20804744588361E-2</v>
      </c>
      <c r="AT232" s="17"/>
      <c r="AU232" s="17">
        <v>4.3120035235571001E-2</v>
      </c>
      <c r="AV232" s="17">
        <v>6.5315914361871993E-2</v>
      </c>
    </row>
    <row r="233" spans="2:48" x14ac:dyDescent="0.25">
      <c r="B233" t="s">
        <v>80</v>
      </c>
      <c r="C233" s="17">
        <v>4.9585837401856403E-2</v>
      </c>
      <c r="D233" s="17">
        <v>3.4929029326062698E-2</v>
      </c>
      <c r="E233" s="17">
        <v>6.2765745233569994E-2</v>
      </c>
      <c r="F233" s="17"/>
      <c r="G233" s="17">
        <v>7.3840852124556405E-2</v>
      </c>
      <c r="H233" s="17">
        <v>2.03054084359309E-2</v>
      </c>
      <c r="I233" s="17">
        <v>6.6024008421805905E-2</v>
      </c>
      <c r="J233" s="17">
        <v>6.0680405088084997E-2</v>
      </c>
      <c r="K233" s="17">
        <v>6.7711079487663403E-2</v>
      </c>
      <c r="L233" s="17">
        <v>2.5045671134633601E-2</v>
      </c>
      <c r="M233" s="17"/>
      <c r="N233" s="17">
        <v>4.7846863983877899E-2</v>
      </c>
      <c r="O233" s="17">
        <v>5.1436132256185201E-2</v>
      </c>
      <c r="P233" s="17">
        <v>4.8734884386400203E-2</v>
      </c>
      <c r="Q233" s="17">
        <v>5.0572058336336198E-2</v>
      </c>
      <c r="R233" s="17"/>
      <c r="S233" s="17">
        <v>4.8650390218520398E-2</v>
      </c>
      <c r="T233" s="17">
        <v>3.7668961936721299E-2</v>
      </c>
      <c r="U233" s="17">
        <v>5.6520196282694002E-2</v>
      </c>
      <c r="V233" s="17">
        <v>6.4402065192624994E-2</v>
      </c>
      <c r="W233" s="17">
        <v>4.8104581510337002E-2</v>
      </c>
      <c r="X233" s="17"/>
      <c r="Y233" s="17">
        <v>0.11204711839567</v>
      </c>
      <c r="Z233" s="17">
        <v>2.8415603677363399E-2</v>
      </c>
      <c r="AA233" s="17">
        <v>2.03547755387633E-2</v>
      </c>
      <c r="AB233" s="17">
        <v>1.14923280521173E-2</v>
      </c>
      <c r="AC233" s="17"/>
      <c r="AD233" s="17">
        <v>0.116795166273752</v>
      </c>
      <c r="AE233" s="17">
        <v>6.8688023162546796E-2</v>
      </c>
      <c r="AF233" s="17">
        <v>4.0251647396839202E-2</v>
      </c>
      <c r="AG233" s="17">
        <v>3.4617296076993799E-2</v>
      </c>
      <c r="AH233" s="17">
        <v>1.39511314194125E-2</v>
      </c>
      <c r="AI233" s="17">
        <v>1.57521926436897E-2</v>
      </c>
      <c r="AJ233" s="17">
        <v>0</v>
      </c>
      <c r="AK233" s="17"/>
      <c r="AL233" s="17">
        <v>3.5489528631808098E-2</v>
      </c>
      <c r="AM233" s="17">
        <v>3.1501176849234903E-2</v>
      </c>
      <c r="AN233" s="17"/>
      <c r="AO233" s="17">
        <v>3.9442796000116999E-2</v>
      </c>
      <c r="AP233" s="17">
        <v>3.1667535093461902E-2</v>
      </c>
      <c r="AQ233" s="17"/>
      <c r="AR233" s="17">
        <v>2.7879436849181202E-2</v>
      </c>
      <c r="AS233" s="17">
        <v>3.2373598091632497E-2</v>
      </c>
      <c r="AT233" s="17"/>
      <c r="AU233" s="17">
        <v>2.71372888104289E-2</v>
      </c>
      <c r="AV233" s="17">
        <v>3.7514249489342302E-2</v>
      </c>
    </row>
    <row r="234" spans="2:48" x14ac:dyDescent="0.25"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</row>
    <row r="235" spans="2:48" x14ac:dyDescent="0.25"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</row>
    <row r="236" spans="2:48" x14ac:dyDescent="0.25"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</row>
    <row r="237" spans="2:48" x14ac:dyDescent="0.25"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V19"/>
  <sheetViews>
    <sheetView showGridLines="0" workbookViewId="0">
      <pane xSplit="2" topLeftCell="C1" activePane="topRight" state="frozen"/>
      <selection pane="topRight" activeCell="C6" sqref="C6:C14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5" t="s">
        <v>67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ht="30" x14ac:dyDescent="0.25">
      <c r="B9" s="18" t="s">
        <v>61</v>
      </c>
      <c r="C9" s="17">
        <v>0.126816281677886</v>
      </c>
      <c r="D9" s="17">
        <v>0.173211095251085</v>
      </c>
      <c r="E9" s="17">
        <v>8.3923655576545506E-2</v>
      </c>
      <c r="F9" s="17"/>
      <c r="G9" s="17">
        <v>0.14141601671052301</v>
      </c>
      <c r="H9" s="17">
        <v>0.15174617173648999</v>
      </c>
      <c r="I9" s="17">
        <v>0.122348008241078</v>
      </c>
      <c r="J9" s="17">
        <v>0.104865663467217</v>
      </c>
      <c r="K9" s="17">
        <v>0.12100690392566101</v>
      </c>
      <c r="L9" s="17">
        <v>0.121743963345435</v>
      </c>
      <c r="M9" s="17"/>
      <c r="N9" s="17">
        <v>0.14439828861684101</v>
      </c>
      <c r="O9" s="17">
        <v>0.113864113932145</v>
      </c>
      <c r="P9" s="17">
        <v>0.136383802148554</v>
      </c>
      <c r="Q9" s="17">
        <v>0.11032517241603799</v>
      </c>
      <c r="R9" s="17"/>
      <c r="S9" s="17">
        <v>0.13800992469444601</v>
      </c>
      <c r="T9" s="17">
        <v>9.8042983485492494E-2</v>
      </c>
      <c r="U9" s="17">
        <v>0.15043126114279601</v>
      </c>
      <c r="V9" s="17">
        <v>8.1945450031742195E-2</v>
      </c>
      <c r="W9" s="17">
        <v>5.0153443400403799E-2</v>
      </c>
      <c r="X9" s="17"/>
      <c r="Y9" s="17">
        <v>7.7511588328681602E-2</v>
      </c>
      <c r="Z9" s="17">
        <v>0.110289219279307</v>
      </c>
      <c r="AA9" s="17">
        <v>0.17530133628379099</v>
      </c>
      <c r="AB9" s="17">
        <v>0.32483635078603401</v>
      </c>
      <c r="AC9" s="17"/>
      <c r="AD9" s="17">
        <v>4.8241883725734701E-2</v>
      </c>
      <c r="AE9" s="17">
        <v>0.122582542084001</v>
      </c>
      <c r="AF9" s="17">
        <v>8.7785990383741103E-2</v>
      </c>
      <c r="AG9" s="17">
        <v>0.116588136291001</v>
      </c>
      <c r="AH9" s="17">
        <v>0.15484351559523599</v>
      </c>
      <c r="AI9" s="17">
        <v>0.18730938706714301</v>
      </c>
      <c r="AJ9" s="17">
        <v>0.35220277031227198</v>
      </c>
      <c r="AK9" s="17"/>
      <c r="AL9" s="17">
        <v>0.142693495085634</v>
      </c>
      <c r="AM9" s="17">
        <v>0.15195857698446899</v>
      </c>
      <c r="AN9" s="17"/>
      <c r="AO9" s="17">
        <v>0.160115438920995</v>
      </c>
      <c r="AP9" s="17">
        <v>0.14200478137442299</v>
      </c>
      <c r="AQ9" s="17"/>
      <c r="AR9" s="17">
        <v>0.15384146209695301</v>
      </c>
      <c r="AS9" s="17">
        <v>0.14143458251132399</v>
      </c>
      <c r="AT9" s="17"/>
      <c r="AU9" s="17">
        <v>0.15981735348805901</v>
      </c>
      <c r="AV9" s="17">
        <v>0.129225363100993</v>
      </c>
    </row>
    <row r="10" spans="2:48" x14ac:dyDescent="0.25">
      <c r="B10" s="18" t="s">
        <v>62</v>
      </c>
      <c r="C10" s="17">
        <v>0.32905101830459199</v>
      </c>
      <c r="D10" s="17">
        <v>0.37099284730041199</v>
      </c>
      <c r="E10" s="17">
        <v>0.29057390325707699</v>
      </c>
      <c r="F10" s="17"/>
      <c r="G10" s="17">
        <v>0.31100995484418498</v>
      </c>
      <c r="H10" s="17">
        <v>0.373047882243079</v>
      </c>
      <c r="I10" s="17">
        <v>0.33610166611583597</v>
      </c>
      <c r="J10" s="17">
        <v>0.28159524518712398</v>
      </c>
      <c r="K10" s="17">
        <v>0.25555720640552199</v>
      </c>
      <c r="L10" s="17">
        <v>0.39007919415965597</v>
      </c>
      <c r="M10" s="17"/>
      <c r="N10" s="17">
        <v>0.37346906932416701</v>
      </c>
      <c r="O10" s="17">
        <v>0.33169916493352702</v>
      </c>
      <c r="P10" s="17">
        <v>0.31739260730496099</v>
      </c>
      <c r="Q10" s="17">
        <v>0.31371372536852599</v>
      </c>
      <c r="R10" s="17"/>
      <c r="S10" s="17">
        <v>0.33567726323839903</v>
      </c>
      <c r="T10" s="17">
        <v>0.34956725773415698</v>
      </c>
      <c r="U10" s="17">
        <v>0.287964243628409</v>
      </c>
      <c r="V10" s="17">
        <v>0.29235487394186699</v>
      </c>
      <c r="W10" s="17">
        <v>0.30200795395237401</v>
      </c>
      <c r="X10" s="17"/>
      <c r="Y10" s="17">
        <v>0.23400205193824</v>
      </c>
      <c r="Z10" s="17">
        <v>0.32956580776246802</v>
      </c>
      <c r="AA10" s="17">
        <v>0.40003757054929101</v>
      </c>
      <c r="AB10" s="17">
        <v>0.38621298069316101</v>
      </c>
      <c r="AC10" s="17"/>
      <c r="AD10" s="17">
        <v>0.20981704998206699</v>
      </c>
      <c r="AE10" s="17">
        <v>0.30105243471839699</v>
      </c>
      <c r="AF10" s="17">
        <v>0.31394802799049598</v>
      </c>
      <c r="AG10" s="17">
        <v>0.32363450399240301</v>
      </c>
      <c r="AH10" s="17">
        <v>0.387611226219778</v>
      </c>
      <c r="AI10" s="17">
        <v>0.46012624504176902</v>
      </c>
      <c r="AJ10" s="17">
        <v>0.36259594346659602</v>
      </c>
      <c r="AK10" s="17"/>
      <c r="AL10" s="17">
        <v>0.34579968425320901</v>
      </c>
      <c r="AM10" s="17">
        <v>0.36943703212580098</v>
      </c>
      <c r="AN10" s="17"/>
      <c r="AO10" s="17">
        <v>0.34970679140334998</v>
      </c>
      <c r="AP10" s="17">
        <v>0.37609623664526298</v>
      </c>
      <c r="AQ10" s="17"/>
      <c r="AR10" s="17">
        <v>0.36836612610872899</v>
      </c>
      <c r="AS10" s="17">
        <v>0.37263182386343802</v>
      </c>
      <c r="AT10" s="17"/>
      <c r="AU10" s="17">
        <v>0.36698901632416098</v>
      </c>
      <c r="AV10" s="17">
        <v>0.35000099350835001</v>
      </c>
    </row>
    <row r="11" spans="2:48" x14ac:dyDescent="0.25">
      <c r="B11" s="18" t="s">
        <v>63</v>
      </c>
      <c r="C11" s="17">
        <v>0.26622201671068702</v>
      </c>
      <c r="D11" s="17">
        <v>0.244073655921793</v>
      </c>
      <c r="E11" s="17">
        <v>0.289282287331801</v>
      </c>
      <c r="F11" s="17"/>
      <c r="G11" s="17">
        <v>0.24950628400706301</v>
      </c>
      <c r="H11" s="17">
        <v>0.246412529442294</v>
      </c>
      <c r="I11" s="17">
        <v>0.26780802741262699</v>
      </c>
      <c r="J11" s="17">
        <v>0.28889062754431799</v>
      </c>
      <c r="K11" s="17">
        <v>0.30971638769149201</v>
      </c>
      <c r="L11" s="17">
        <v>0.24035472484219</v>
      </c>
      <c r="M11" s="17"/>
      <c r="N11" s="17">
        <v>0.27495020116765601</v>
      </c>
      <c r="O11" s="17">
        <v>0.29950845150134597</v>
      </c>
      <c r="P11" s="17">
        <v>0.23766111472849699</v>
      </c>
      <c r="Q11" s="17">
        <v>0.27658871475989699</v>
      </c>
      <c r="R11" s="17"/>
      <c r="S11" s="17">
        <v>0.26087289094244298</v>
      </c>
      <c r="T11" s="17">
        <v>0.24942278052929701</v>
      </c>
      <c r="U11" s="17">
        <v>0.28374390010413902</v>
      </c>
      <c r="V11" s="17">
        <v>0.30168645659118598</v>
      </c>
      <c r="W11" s="17">
        <v>0.35783021090676298</v>
      </c>
      <c r="X11" s="17"/>
      <c r="Y11" s="17">
        <v>0.31480490904138297</v>
      </c>
      <c r="Z11" s="17">
        <v>0.27634121032297299</v>
      </c>
      <c r="AA11" s="17">
        <v>0.23498789453557001</v>
      </c>
      <c r="AB11" s="17">
        <v>0.13860141112887001</v>
      </c>
      <c r="AC11" s="17"/>
      <c r="AD11" s="17">
        <v>0.396658263740088</v>
      </c>
      <c r="AE11" s="17">
        <v>0.27867586526992499</v>
      </c>
      <c r="AF11" s="17">
        <v>0.26549869561933698</v>
      </c>
      <c r="AG11" s="17">
        <v>0.278874786067214</v>
      </c>
      <c r="AH11" s="17">
        <v>0.229584243232306</v>
      </c>
      <c r="AI11" s="17">
        <v>0.17300029981033299</v>
      </c>
      <c r="AJ11" s="17">
        <v>0.14679096911199799</v>
      </c>
      <c r="AK11" s="17"/>
      <c r="AL11" s="17">
        <v>0.22600616876888599</v>
      </c>
      <c r="AM11" s="17">
        <v>0.281512642927574</v>
      </c>
      <c r="AN11" s="17"/>
      <c r="AO11" s="17">
        <v>0.217774016908408</v>
      </c>
      <c r="AP11" s="17">
        <v>0.27065033327785698</v>
      </c>
      <c r="AQ11" s="17"/>
      <c r="AR11" s="17">
        <v>0.219782751177308</v>
      </c>
      <c r="AS11" s="17">
        <v>0.28620748926789802</v>
      </c>
      <c r="AT11" s="17"/>
      <c r="AU11" s="17">
        <v>0.208516635466381</v>
      </c>
      <c r="AV11" s="17">
        <v>0.299999795473051</v>
      </c>
    </row>
    <row r="12" spans="2:48" x14ac:dyDescent="0.25">
      <c r="B12" s="18" t="s">
        <v>64</v>
      </c>
      <c r="C12" s="17">
        <v>0.155927532896246</v>
      </c>
      <c r="D12" s="17">
        <v>0.132620533295918</v>
      </c>
      <c r="E12" s="17">
        <v>0.17452677270849601</v>
      </c>
      <c r="F12" s="17"/>
      <c r="G12" s="17">
        <v>0.164586132994606</v>
      </c>
      <c r="H12" s="17">
        <v>0.134028871491083</v>
      </c>
      <c r="I12" s="17">
        <v>0.14634510344271701</v>
      </c>
      <c r="J12" s="17">
        <v>0.17321598247317799</v>
      </c>
      <c r="K12" s="17">
        <v>0.17769136958186499</v>
      </c>
      <c r="L12" s="17">
        <v>0.146830245424244</v>
      </c>
      <c r="M12" s="17"/>
      <c r="N12" s="17">
        <v>0.102953659626802</v>
      </c>
      <c r="O12" s="17">
        <v>0.17696300126407899</v>
      </c>
      <c r="P12" s="17">
        <v>0.17475739318068001</v>
      </c>
      <c r="Q12" s="17">
        <v>0.14542215178531701</v>
      </c>
      <c r="R12" s="17"/>
      <c r="S12" s="17">
        <v>0.14588968481749201</v>
      </c>
      <c r="T12" s="17">
        <v>0.17975522062839</v>
      </c>
      <c r="U12" s="17">
        <v>0.17829184884374499</v>
      </c>
      <c r="V12" s="17">
        <v>0.15928055500892399</v>
      </c>
      <c r="W12" s="17">
        <v>9.9915648324500603E-2</v>
      </c>
      <c r="X12" s="17"/>
      <c r="Y12" s="17">
        <v>0.17789202800540899</v>
      </c>
      <c r="Z12" s="17">
        <v>0.168269941555728</v>
      </c>
      <c r="AA12" s="17">
        <v>0.122690579105035</v>
      </c>
      <c r="AB12" s="17">
        <v>9.65420814840868E-2</v>
      </c>
      <c r="AC12" s="17"/>
      <c r="AD12" s="17">
        <v>0.17013358298884901</v>
      </c>
      <c r="AE12" s="17">
        <v>0.135943063736742</v>
      </c>
      <c r="AF12" s="17">
        <v>0.19376996493204901</v>
      </c>
      <c r="AG12" s="17">
        <v>0.163331664707864</v>
      </c>
      <c r="AH12" s="17">
        <v>0.160231814815604</v>
      </c>
      <c r="AI12" s="17">
        <v>0.129909746972595</v>
      </c>
      <c r="AJ12" s="17">
        <v>0.123233281663105</v>
      </c>
      <c r="AK12" s="17"/>
      <c r="AL12" s="17">
        <v>0.174335541271991</v>
      </c>
      <c r="AM12" s="17">
        <v>0.12893048344869801</v>
      </c>
      <c r="AN12" s="17"/>
      <c r="AO12" s="17">
        <v>0.17267672805652301</v>
      </c>
      <c r="AP12" s="17">
        <v>0.13022499700165999</v>
      </c>
      <c r="AQ12" s="17"/>
      <c r="AR12" s="17">
        <v>0.14960403036122699</v>
      </c>
      <c r="AS12" s="17">
        <v>0.13177048741851399</v>
      </c>
      <c r="AT12" s="17"/>
      <c r="AU12" s="17">
        <v>0.158425948143086</v>
      </c>
      <c r="AV12" s="17">
        <v>0.15108956803014301</v>
      </c>
    </row>
    <row r="13" spans="2:48" ht="30" x14ac:dyDescent="0.25">
      <c r="B13" s="18" t="s">
        <v>65</v>
      </c>
      <c r="C13" s="17">
        <v>3.8359329760400997E-2</v>
      </c>
      <c r="D13" s="17">
        <v>2.7031437231057699E-2</v>
      </c>
      <c r="E13" s="17">
        <v>4.7844125870066999E-2</v>
      </c>
      <c r="F13" s="17"/>
      <c r="G13" s="17">
        <v>6.0996131320950699E-2</v>
      </c>
      <c r="H13" s="17">
        <v>4.5703910728641599E-2</v>
      </c>
      <c r="I13" s="17">
        <v>2.4778198977023699E-2</v>
      </c>
      <c r="J13" s="17">
        <v>6.7561503635491502E-2</v>
      </c>
      <c r="K13" s="17">
        <v>2.1754706422458001E-2</v>
      </c>
      <c r="L13" s="17">
        <v>2.0459746277093498E-2</v>
      </c>
      <c r="M13" s="17"/>
      <c r="N13" s="17">
        <v>2.9628701862858899E-2</v>
      </c>
      <c r="O13" s="17">
        <v>2.3287475768587501E-2</v>
      </c>
      <c r="P13" s="17">
        <v>4.8239506744087203E-2</v>
      </c>
      <c r="Q13" s="17">
        <v>4.1915985649135103E-2</v>
      </c>
      <c r="R13" s="17"/>
      <c r="S13" s="17">
        <v>3.8553694788935097E-2</v>
      </c>
      <c r="T13" s="17">
        <v>4.37785678683216E-2</v>
      </c>
      <c r="U13" s="17">
        <v>3.5684868586526801E-2</v>
      </c>
      <c r="V13" s="17">
        <v>3.3444429023414601E-2</v>
      </c>
      <c r="W13" s="17">
        <v>2.05076515939248E-2</v>
      </c>
      <c r="X13" s="17"/>
      <c r="Y13" s="17">
        <v>6.4063945446802301E-2</v>
      </c>
      <c r="Z13" s="17">
        <v>3.4654446042765498E-2</v>
      </c>
      <c r="AA13" s="17">
        <v>1.7684491655310001E-2</v>
      </c>
      <c r="AB13" s="17">
        <v>2.9170923988962202E-2</v>
      </c>
      <c r="AC13" s="17"/>
      <c r="AD13" s="17">
        <v>5.3936538542542302E-2</v>
      </c>
      <c r="AE13" s="17">
        <v>6.3892192710218898E-2</v>
      </c>
      <c r="AF13" s="17">
        <v>4.05044317998077E-2</v>
      </c>
      <c r="AG13" s="17">
        <v>4.8298930623814497E-2</v>
      </c>
      <c r="AH13" s="17">
        <v>1.4304560935007101E-3</v>
      </c>
      <c r="AI13" s="17">
        <v>2.7404280537623501E-2</v>
      </c>
      <c r="AJ13" s="17">
        <v>0</v>
      </c>
      <c r="AK13" s="17"/>
      <c r="AL13" s="17">
        <v>3.5153548830354799E-2</v>
      </c>
      <c r="AM13" s="17">
        <v>2.9270291978934899E-2</v>
      </c>
      <c r="AN13" s="17"/>
      <c r="AO13" s="17">
        <v>3.0841033908245299E-2</v>
      </c>
      <c r="AP13" s="17">
        <v>3.9535267997112503E-2</v>
      </c>
      <c r="AQ13" s="17"/>
      <c r="AR13" s="17">
        <v>3.2790522538085197E-2</v>
      </c>
      <c r="AS13" s="17">
        <v>3.06340492474826E-2</v>
      </c>
      <c r="AT13" s="17"/>
      <c r="AU13" s="17">
        <v>3.2797253167322897E-2</v>
      </c>
      <c r="AV13" s="17">
        <v>2.2684143857333701E-2</v>
      </c>
    </row>
    <row r="14" spans="2:48" x14ac:dyDescent="0.25">
      <c r="B14" s="18" t="s">
        <v>66</v>
      </c>
      <c r="C14" s="19">
        <v>8.3623820650187794E-2</v>
      </c>
      <c r="D14" s="19">
        <v>5.2070430999734303E-2</v>
      </c>
      <c r="E14" s="19">
        <v>0.113849255256013</v>
      </c>
      <c r="F14" s="19"/>
      <c r="G14" s="19">
        <v>7.2485480122671697E-2</v>
      </c>
      <c r="H14" s="19">
        <v>4.9060634358412097E-2</v>
      </c>
      <c r="I14" s="19">
        <v>0.102618995810718</v>
      </c>
      <c r="J14" s="19">
        <v>8.3870977692671003E-2</v>
      </c>
      <c r="K14" s="19">
        <v>0.114273425973002</v>
      </c>
      <c r="L14" s="19">
        <v>8.0532125951381206E-2</v>
      </c>
      <c r="M14" s="19"/>
      <c r="N14" s="19">
        <v>7.4600079401675207E-2</v>
      </c>
      <c r="O14" s="19">
        <v>5.4677792600314697E-2</v>
      </c>
      <c r="P14" s="19">
        <v>8.5565575893220697E-2</v>
      </c>
      <c r="Q14" s="19">
        <v>0.112034250021086</v>
      </c>
      <c r="R14" s="19"/>
      <c r="S14" s="19">
        <v>8.0996541518284504E-2</v>
      </c>
      <c r="T14" s="19">
        <v>7.9433189754341799E-2</v>
      </c>
      <c r="U14" s="19">
        <v>6.3883877694383806E-2</v>
      </c>
      <c r="V14" s="19">
        <v>0.13128823540286699</v>
      </c>
      <c r="W14" s="19">
        <v>0.16958509182203399</v>
      </c>
      <c r="X14" s="19"/>
      <c r="Y14" s="19">
        <v>0.13172547723948499</v>
      </c>
      <c r="Z14" s="19">
        <v>8.0879375036758003E-2</v>
      </c>
      <c r="AA14" s="19">
        <v>4.9298127871002302E-2</v>
      </c>
      <c r="AB14" s="19">
        <v>2.4636251918886298E-2</v>
      </c>
      <c r="AC14" s="19"/>
      <c r="AD14" s="19">
        <v>0.121212681020718</v>
      </c>
      <c r="AE14" s="19">
        <v>9.7853901480716099E-2</v>
      </c>
      <c r="AF14" s="19">
        <v>9.8492889274569298E-2</v>
      </c>
      <c r="AG14" s="19">
        <v>6.9271978317703403E-2</v>
      </c>
      <c r="AH14" s="19">
        <v>6.6298744043574706E-2</v>
      </c>
      <c r="AI14" s="19">
        <v>2.2250040570535701E-2</v>
      </c>
      <c r="AJ14" s="19">
        <v>1.51770354460284E-2</v>
      </c>
      <c r="AK14" s="19"/>
      <c r="AL14" s="19">
        <v>7.6011561789924895E-2</v>
      </c>
      <c r="AM14" s="19">
        <v>3.8890972534523498E-2</v>
      </c>
      <c r="AN14" s="19"/>
      <c r="AO14" s="19">
        <v>6.8885990802478494E-2</v>
      </c>
      <c r="AP14" s="19">
        <v>4.14883837036846E-2</v>
      </c>
      <c r="AQ14" s="19"/>
      <c r="AR14" s="19">
        <v>7.5615107717698707E-2</v>
      </c>
      <c r="AS14" s="19">
        <v>3.73215676913424E-2</v>
      </c>
      <c r="AT14" s="19"/>
      <c r="AU14" s="19">
        <v>7.3453793410990106E-2</v>
      </c>
      <c r="AV14" s="19">
        <v>4.70001360301293E-2</v>
      </c>
    </row>
    <row r="15" spans="2:48" x14ac:dyDescent="0.25">
      <c r="B15" s="16"/>
    </row>
    <row r="16" spans="2:48" x14ac:dyDescent="0.25">
      <c r="B16" t="s">
        <v>69</v>
      </c>
    </row>
    <row r="17" spans="2:2" x14ac:dyDescent="0.25">
      <c r="B17" t="s">
        <v>70</v>
      </c>
    </row>
    <row r="19" spans="2:2" x14ac:dyDescent="0.25">
      <c r="B19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H18"/>
  <sheetViews>
    <sheetView showGridLines="0" workbookViewId="0">
      <pane xSplit="2" topLeftCell="C1" activePane="topRight" state="frozen"/>
      <selection pane="topRight" activeCell="C6" sqref="C6"/>
    </sheetView>
  </sheetViews>
  <sheetFormatPr defaultColWidth="11.42578125" defaultRowHeight="15" x14ac:dyDescent="0.25"/>
  <cols>
    <col min="2" max="2" width="25.7109375" customWidth="1"/>
    <col min="3" max="8" width="20.7109375" customWidth="1"/>
  </cols>
  <sheetData>
    <row r="2" spans="2:8" ht="39.950000000000003" customHeight="1" x14ac:dyDescent="0.25">
      <c r="D2" s="37" t="s">
        <v>82</v>
      </c>
      <c r="E2" s="32"/>
      <c r="F2" s="32"/>
      <c r="G2" s="32"/>
      <c r="H2" s="32"/>
    </row>
    <row r="6" spans="2:8" ht="50.1" customHeight="1" x14ac:dyDescent="0.25">
      <c r="B6" s="20" t="s">
        <v>15</v>
      </c>
      <c r="C6" s="20" t="s">
        <v>71</v>
      </c>
      <c r="D6" s="20" t="s">
        <v>72</v>
      </c>
      <c r="E6" s="20" t="s">
        <v>73</v>
      </c>
      <c r="F6" s="20" t="s">
        <v>74</v>
      </c>
      <c r="G6" s="20" t="s">
        <v>75</v>
      </c>
    </row>
    <row r="7" spans="2:8" x14ac:dyDescent="0.25">
      <c r="B7" s="18" t="s">
        <v>76</v>
      </c>
      <c r="C7" s="17">
        <v>0.48963753925449699</v>
      </c>
      <c r="D7" s="17">
        <v>0.50259009843623603</v>
      </c>
      <c r="E7" s="17">
        <v>0.53231063845533499</v>
      </c>
      <c r="F7" s="17">
        <v>0.52396536992779796</v>
      </c>
      <c r="G7" s="17">
        <v>0.54043162808359901</v>
      </c>
    </row>
    <row r="8" spans="2:8" x14ac:dyDescent="0.25">
      <c r="B8" s="18" t="s">
        <v>77</v>
      </c>
      <c r="C8" s="17">
        <v>0.35119082436833698</v>
      </c>
      <c r="D8" s="17">
        <v>0.35240003764904398</v>
      </c>
      <c r="E8" s="17">
        <v>0.32429571901522303</v>
      </c>
      <c r="F8" s="17">
        <v>0.33802641519735099</v>
      </c>
      <c r="G8" s="17">
        <v>0.333418824914888</v>
      </c>
    </row>
    <row r="9" spans="2:8" x14ac:dyDescent="0.25">
      <c r="B9" s="18" t="s">
        <v>78</v>
      </c>
      <c r="C9" s="17">
        <v>8.2453905323806198E-2</v>
      </c>
      <c r="D9" s="17">
        <v>7.0764691360648793E-2</v>
      </c>
      <c r="E9" s="17">
        <v>7.3769777621183696E-2</v>
      </c>
      <c r="F9" s="17">
        <v>7.3454283125464606E-2</v>
      </c>
      <c r="G9" s="17">
        <v>5.8833849175060501E-2</v>
      </c>
    </row>
    <row r="10" spans="2:8" x14ac:dyDescent="0.25">
      <c r="B10" s="18" t="s">
        <v>79</v>
      </c>
      <c r="C10" s="17">
        <v>2.6268756045267402E-2</v>
      </c>
      <c r="D10" s="17">
        <v>2.5239192397273201E-2</v>
      </c>
      <c r="E10" s="17">
        <v>2.2961763959130702E-2</v>
      </c>
      <c r="F10" s="17">
        <v>2.1442347581067701E-2</v>
      </c>
      <c r="G10" s="17">
        <v>1.97677077154381E-2</v>
      </c>
    </row>
    <row r="11" spans="2:8" x14ac:dyDescent="0.25">
      <c r="B11" s="25" t="s">
        <v>80</v>
      </c>
      <c r="C11" s="26">
        <v>5.0448975008092298E-2</v>
      </c>
      <c r="D11" s="26">
        <v>4.9005980156798003E-2</v>
      </c>
      <c r="E11" s="26">
        <v>4.6662100949127899E-2</v>
      </c>
      <c r="F11" s="26">
        <v>4.3111584168319297E-2</v>
      </c>
      <c r="G11" s="26">
        <v>4.7547990111014397E-2</v>
      </c>
    </row>
    <row r="12" spans="2:8" x14ac:dyDescent="0.25">
      <c r="B12" s="16"/>
      <c r="C12" s="16"/>
      <c r="D12" s="16"/>
      <c r="E12" s="16"/>
      <c r="F12" s="16"/>
      <c r="G12" s="16"/>
    </row>
    <row r="13" spans="2:8" x14ac:dyDescent="0.25">
      <c r="B13" t="s">
        <v>69</v>
      </c>
    </row>
    <row r="14" spans="2:8" x14ac:dyDescent="0.25">
      <c r="B14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V18"/>
  <sheetViews>
    <sheetView showGridLines="0" workbookViewId="0">
      <pane xSplit="2" topLeftCell="C1" activePane="topRight" state="frozen"/>
      <selection pane="topRight" activeCell="Z10" sqref="Z10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83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0.52396536992779796</v>
      </c>
      <c r="D9" s="17">
        <v>0.52432780673381396</v>
      </c>
      <c r="E9" s="17">
        <v>0.52324689863107399</v>
      </c>
      <c r="F9" s="17"/>
      <c r="G9" s="17">
        <v>0.49305715631892599</v>
      </c>
      <c r="H9" s="17">
        <v>0.55469893079743404</v>
      </c>
      <c r="I9" s="17">
        <v>0.53229570119695202</v>
      </c>
      <c r="J9" s="17">
        <v>0.50843787191674705</v>
      </c>
      <c r="K9" s="17">
        <v>0.56333954058063995</v>
      </c>
      <c r="L9" s="17">
        <v>0.490248124098287</v>
      </c>
      <c r="M9" s="17"/>
      <c r="N9" s="17">
        <v>0.58048683514221699</v>
      </c>
      <c r="O9" s="17">
        <v>0.51094205953859695</v>
      </c>
      <c r="P9" s="17">
        <v>0.51638561719417098</v>
      </c>
      <c r="Q9" s="17">
        <v>0.50711656771281399</v>
      </c>
      <c r="R9" s="17"/>
      <c r="S9" s="17">
        <v>0.51588404309583602</v>
      </c>
      <c r="T9" s="17">
        <v>0.52463859034025595</v>
      </c>
      <c r="U9" s="17">
        <v>0.59563920669944004</v>
      </c>
      <c r="V9" s="17">
        <v>0.44590764883351802</v>
      </c>
      <c r="W9" s="17">
        <v>0.524314048848189</v>
      </c>
      <c r="X9" s="17"/>
      <c r="Y9" s="17">
        <v>0.50590152928887999</v>
      </c>
      <c r="Z9" s="17">
        <v>0.52381413875074301</v>
      </c>
      <c r="AA9" s="17">
        <v>0.53201280901389902</v>
      </c>
      <c r="AB9" s="17">
        <v>0.63802815532095303</v>
      </c>
      <c r="AC9" s="17"/>
      <c r="AD9" s="17">
        <v>0.498743299114701</v>
      </c>
      <c r="AE9" s="17">
        <v>0.55630385512935998</v>
      </c>
      <c r="AF9" s="17">
        <v>0.48841580890186997</v>
      </c>
      <c r="AG9" s="17">
        <v>0.54396235186374897</v>
      </c>
      <c r="AH9" s="17">
        <v>0.51769044960839194</v>
      </c>
      <c r="AI9" s="17">
        <v>0.53357704443292198</v>
      </c>
      <c r="AJ9" s="17">
        <v>0.53434661707868603</v>
      </c>
      <c r="AK9" s="17"/>
      <c r="AL9" s="17">
        <v>0.55080647755413004</v>
      </c>
      <c r="AM9" s="17">
        <v>0.50870099916776701</v>
      </c>
      <c r="AN9" s="17"/>
      <c r="AO9" s="17">
        <v>0.58810227674777205</v>
      </c>
      <c r="AP9" s="17">
        <v>0.53957316087604801</v>
      </c>
      <c r="AQ9" s="17"/>
      <c r="AR9" s="17">
        <v>0.58734994371119897</v>
      </c>
      <c r="AS9" s="17">
        <v>0.51289222399175305</v>
      </c>
      <c r="AT9" s="17"/>
      <c r="AU9" s="17">
        <v>0.57982386398548902</v>
      </c>
      <c r="AV9" s="17">
        <v>0.52243864809607099</v>
      </c>
    </row>
    <row r="10" spans="2:48" x14ac:dyDescent="0.25">
      <c r="B10" s="18" t="s">
        <v>77</v>
      </c>
      <c r="C10" s="17">
        <v>0.33802641519735099</v>
      </c>
      <c r="D10" s="17">
        <v>0.34712827134450702</v>
      </c>
      <c r="E10" s="17">
        <v>0.33197791424024797</v>
      </c>
      <c r="F10" s="17"/>
      <c r="G10" s="17">
        <v>0.29622720248443402</v>
      </c>
      <c r="H10" s="17">
        <v>0.33653955672569302</v>
      </c>
      <c r="I10" s="17">
        <v>0.30886546128037901</v>
      </c>
      <c r="J10" s="17">
        <v>0.34590788331071598</v>
      </c>
      <c r="K10" s="17">
        <v>0.29365773016551699</v>
      </c>
      <c r="L10" s="17">
        <v>0.41498420050620299</v>
      </c>
      <c r="M10" s="17"/>
      <c r="N10" s="17">
        <v>0.29437876803178298</v>
      </c>
      <c r="O10" s="17">
        <v>0.37078932016430299</v>
      </c>
      <c r="P10" s="17">
        <v>0.33131487372889401</v>
      </c>
      <c r="Q10" s="17">
        <v>0.35134236048879502</v>
      </c>
      <c r="R10" s="17"/>
      <c r="S10" s="17">
        <v>0.35426087419773</v>
      </c>
      <c r="T10" s="17">
        <v>0.33682071478609998</v>
      </c>
      <c r="U10" s="17">
        <v>0.27762074613177001</v>
      </c>
      <c r="V10" s="17">
        <v>0.33440849710044901</v>
      </c>
      <c r="W10" s="17">
        <v>0.303235368841549</v>
      </c>
      <c r="X10" s="17"/>
      <c r="Y10" s="17">
        <v>0.30445326857958399</v>
      </c>
      <c r="Z10" s="17">
        <v>0.34531517245480098</v>
      </c>
      <c r="AA10" s="17">
        <v>0.35795673154221103</v>
      </c>
      <c r="AB10" s="17">
        <v>0.313445104291879</v>
      </c>
      <c r="AC10" s="17"/>
      <c r="AD10" s="17">
        <v>0.28337171716558601</v>
      </c>
      <c r="AE10" s="17">
        <v>0.303907094425661</v>
      </c>
      <c r="AF10" s="17">
        <v>0.38847051391837301</v>
      </c>
      <c r="AG10" s="17">
        <v>0.33863282338470801</v>
      </c>
      <c r="AH10" s="17">
        <v>0.346171297006023</v>
      </c>
      <c r="AI10" s="17">
        <v>0.38021643447831299</v>
      </c>
      <c r="AJ10" s="17">
        <v>0.38730773985764</v>
      </c>
      <c r="AK10" s="17"/>
      <c r="AL10" s="17">
        <v>0.33294926494949401</v>
      </c>
      <c r="AM10" s="17">
        <v>0.36816507534139298</v>
      </c>
      <c r="AN10" s="17"/>
      <c r="AO10" s="17">
        <v>0.32085805331968897</v>
      </c>
      <c r="AP10" s="17">
        <v>0.34168866142333099</v>
      </c>
      <c r="AQ10" s="17"/>
      <c r="AR10" s="17">
        <v>0.32632251835375498</v>
      </c>
      <c r="AS10" s="17">
        <v>0.36722372540783899</v>
      </c>
      <c r="AT10" s="17"/>
      <c r="AU10" s="17">
        <v>0.329961392316517</v>
      </c>
      <c r="AV10" s="17">
        <v>0.347106468659447</v>
      </c>
    </row>
    <row r="11" spans="2:48" x14ac:dyDescent="0.25">
      <c r="B11" s="18" t="s">
        <v>78</v>
      </c>
      <c r="C11" s="17">
        <v>7.3454283125464606E-2</v>
      </c>
      <c r="D11" s="17">
        <v>7.0830122871900394E-2</v>
      </c>
      <c r="E11" s="17">
        <v>7.5468648648789799E-2</v>
      </c>
      <c r="F11" s="17"/>
      <c r="G11" s="17">
        <v>0.12556925952886</v>
      </c>
      <c r="H11" s="17">
        <v>6.4223233856236003E-2</v>
      </c>
      <c r="I11" s="17">
        <v>7.7715121140945004E-2</v>
      </c>
      <c r="J11" s="17">
        <v>5.6549592571190702E-2</v>
      </c>
      <c r="K11" s="17">
        <v>6.8785859429405599E-2</v>
      </c>
      <c r="L11" s="17">
        <v>6.41265110890889E-2</v>
      </c>
      <c r="M11" s="17"/>
      <c r="N11" s="17">
        <v>7.1703314406217106E-2</v>
      </c>
      <c r="O11" s="17">
        <v>7.1200271790198097E-2</v>
      </c>
      <c r="P11" s="17">
        <v>7.8998639394321002E-2</v>
      </c>
      <c r="Q11" s="17">
        <v>6.7836082759131194E-2</v>
      </c>
      <c r="R11" s="17"/>
      <c r="S11" s="17">
        <v>6.9325295517371793E-2</v>
      </c>
      <c r="T11" s="17">
        <v>8.2797726204606403E-2</v>
      </c>
      <c r="U11" s="17">
        <v>4.4755404696589202E-2</v>
      </c>
      <c r="V11" s="17">
        <v>0.140441278671598</v>
      </c>
      <c r="W11" s="17">
        <v>0.113138614481124</v>
      </c>
      <c r="X11" s="17"/>
      <c r="Y11" s="17">
        <v>7.3113188359822598E-2</v>
      </c>
      <c r="Z11" s="17">
        <v>7.8793982152602901E-2</v>
      </c>
      <c r="AA11" s="17">
        <v>7.4745772430187707E-2</v>
      </c>
      <c r="AB11" s="17">
        <v>1.3301355974625799E-2</v>
      </c>
      <c r="AC11" s="17"/>
      <c r="AD11" s="17">
        <v>0.121912088442552</v>
      </c>
      <c r="AE11" s="17">
        <v>6.02548486927647E-2</v>
      </c>
      <c r="AF11" s="17">
        <v>6.6912021102355904E-2</v>
      </c>
      <c r="AG11" s="17">
        <v>6.1244002271233298E-2</v>
      </c>
      <c r="AH11" s="17">
        <v>8.7760093135967401E-2</v>
      </c>
      <c r="AI11" s="17">
        <v>6.11744887926177E-2</v>
      </c>
      <c r="AJ11" s="17">
        <v>4.3703855705125201E-2</v>
      </c>
      <c r="AK11" s="17"/>
      <c r="AL11" s="17">
        <v>6.3448269035141197E-2</v>
      </c>
      <c r="AM11" s="17">
        <v>8.6704589418629796E-2</v>
      </c>
      <c r="AN11" s="17"/>
      <c r="AO11" s="17">
        <v>4.5404070747606301E-2</v>
      </c>
      <c r="AP11" s="17">
        <v>8.1829897757233996E-2</v>
      </c>
      <c r="AQ11" s="17"/>
      <c r="AR11" s="17">
        <v>4.7902124778082797E-2</v>
      </c>
      <c r="AS11" s="17">
        <v>7.6830658383173198E-2</v>
      </c>
      <c r="AT11" s="17"/>
      <c r="AU11" s="17">
        <v>5.0910738958443599E-2</v>
      </c>
      <c r="AV11" s="17">
        <v>8.8060959251567206E-2</v>
      </c>
    </row>
    <row r="12" spans="2:48" x14ac:dyDescent="0.25">
      <c r="B12" s="18" t="s">
        <v>79</v>
      </c>
      <c r="C12" s="17">
        <v>2.1442347581067701E-2</v>
      </c>
      <c r="D12" s="17">
        <v>2.18092705694015E-2</v>
      </c>
      <c r="E12" s="17">
        <v>1.9607453487389001E-2</v>
      </c>
      <c r="F12" s="17"/>
      <c r="G12" s="17">
        <v>4.7608721956095203E-2</v>
      </c>
      <c r="H12" s="17">
        <v>2.2294902478717901E-2</v>
      </c>
      <c r="I12" s="17">
        <v>1.9955447201952501E-2</v>
      </c>
      <c r="J12" s="17">
        <v>2.0525315890868701E-2</v>
      </c>
      <c r="K12" s="17">
        <v>2.0400906122264102E-2</v>
      </c>
      <c r="L12" s="17">
        <v>8.1754092522621294E-3</v>
      </c>
      <c r="M12" s="17"/>
      <c r="N12" s="17">
        <v>1.54378341928739E-2</v>
      </c>
      <c r="O12" s="17">
        <v>1.530567933264E-2</v>
      </c>
      <c r="P12" s="17">
        <v>2.33758953136083E-2</v>
      </c>
      <c r="Q12" s="17">
        <v>2.7954462705334901E-2</v>
      </c>
      <c r="R12" s="17"/>
      <c r="S12" s="17">
        <v>2.5017528807098899E-2</v>
      </c>
      <c r="T12" s="17">
        <v>1.4203003074446E-2</v>
      </c>
      <c r="U12" s="17">
        <v>1.2477988486565301E-2</v>
      </c>
      <c r="V12" s="17">
        <v>2.4055200755289299E-2</v>
      </c>
      <c r="W12" s="17">
        <v>3.5255702905918701E-2</v>
      </c>
      <c r="X12" s="17"/>
      <c r="Y12" s="17">
        <v>3.8065390829965601E-2</v>
      </c>
      <c r="Z12" s="17">
        <v>1.64412594913423E-2</v>
      </c>
      <c r="AA12" s="17">
        <v>1.41251028922316E-2</v>
      </c>
      <c r="AB12" s="17">
        <v>2.20814605457729E-2</v>
      </c>
      <c r="AC12" s="17"/>
      <c r="AD12" s="17">
        <v>2.97730086006582E-2</v>
      </c>
      <c r="AE12" s="17">
        <v>2.26242315601923E-2</v>
      </c>
      <c r="AF12" s="17">
        <v>1.52726266454449E-2</v>
      </c>
      <c r="AG12" s="17">
        <v>2.0505820813627298E-2</v>
      </c>
      <c r="AH12" s="17">
        <v>2.2851430911467598E-2</v>
      </c>
      <c r="AI12" s="17">
        <v>2.15340793422132E-2</v>
      </c>
      <c r="AJ12" s="17">
        <v>1.5037195858165601E-2</v>
      </c>
      <c r="AK12" s="17"/>
      <c r="AL12" s="17">
        <v>1.45629937418458E-2</v>
      </c>
      <c r="AM12" s="17">
        <v>1.8602587496106202E-2</v>
      </c>
      <c r="AN12" s="17"/>
      <c r="AO12" s="17">
        <v>9.0972215199977592E-3</v>
      </c>
      <c r="AP12" s="17">
        <v>2.2589696601233802E-2</v>
      </c>
      <c r="AQ12" s="17"/>
      <c r="AR12" s="17">
        <v>7.87781039696938E-3</v>
      </c>
      <c r="AS12" s="17">
        <v>2.37607354856228E-2</v>
      </c>
      <c r="AT12" s="17"/>
      <c r="AU12" s="17">
        <v>1.2038751334744101E-2</v>
      </c>
      <c r="AV12" s="17">
        <v>2.0078886394550799E-2</v>
      </c>
    </row>
    <row r="13" spans="2:48" x14ac:dyDescent="0.25">
      <c r="B13" s="27" t="s">
        <v>80</v>
      </c>
      <c r="C13" s="28">
        <v>4.3111584168319297E-2</v>
      </c>
      <c r="D13" s="28">
        <v>3.5904528480376403E-2</v>
      </c>
      <c r="E13" s="28">
        <v>4.9699084992498803E-2</v>
      </c>
      <c r="F13" s="28"/>
      <c r="G13" s="28">
        <v>3.7537659711685101E-2</v>
      </c>
      <c r="H13" s="28">
        <v>2.2243376141918601E-2</v>
      </c>
      <c r="I13" s="28">
        <v>6.1168269179771799E-2</v>
      </c>
      <c r="J13" s="28">
        <v>6.8579336310477995E-2</v>
      </c>
      <c r="K13" s="28">
        <v>5.3815963702174202E-2</v>
      </c>
      <c r="L13" s="28">
        <v>2.2465755054159101E-2</v>
      </c>
      <c r="M13" s="28"/>
      <c r="N13" s="28">
        <v>3.7993248226908499E-2</v>
      </c>
      <c r="O13" s="28">
        <v>3.1762669174261703E-2</v>
      </c>
      <c r="P13" s="28">
        <v>4.9924974369005497E-2</v>
      </c>
      <c r="Q13" s="28">
        <v>4.5750526333925401E-2</v>
      </c>
      <c r="R13" s="28"/>
      <c r="S13" s="28">
        <v>3.5512258381963299E-2</v>
      </c>
      <c r="T13" s="28">
        <v>4.1539965594591298E-2</v>
      </c>
      <c r="U13" s="28">
        <v>6.9506653985635297E-2</v>
      </c>
      <c r="V13" s="28">
        <v>5.5187374639145401E-2</v>
      </c>
      <c r="W13" s="28">
        <v>2.40562649232198E-2</v>
      </c>
      <c r="X13" s="28"/>
      <c r="Y13" s="28">
        <v>7.8466622941747902E-2</v>
      </c>
      <c r="Z13" s="28">
        <v>3.5635447150511201E-2</v>
      </c>
      <c r="AA13" s="28">
        <v>2.11595841214706E-2</v>
      </c>
      <c r="AB13" s="28">
        <v>1.3143923866769E-2</v>
      </c>
      <c r="AC13" s="28"/>
      <c r="AD13" s="28">
        <v>6.61998866765032E-2</v>
      </c>
      <c r="AE13" s="28">
        <v>5.6909970192022701E-2</v>
      </c>
      <c r="AF13" s="28">
        <v>4.09290294319569E-2</v>
      </c>
      <c r="AG13" s="28">
        <v>3.5655001666682E-2</v>
      </c>
      <c r="AH13" s="28">
        <v>2.5526729338150301E-2</v>
      </c>
      <c r="AI13" s="28">
        <v>3.4979529539341798E-3</v>
      </c>
      <c r="AJ13" s="28">
        <v>1.9604591500383399E-2</v>
      </c>
      <c r="AK13" s="28"/>
      <c r="AL13" s="28">
        <v>3.8232994719388499E-2</v>
      </c>
      <c r="AM13" s="28">
        <v>1.7826748576104199E-2</v>
      </c>
      <c r="AN13" s="28"/>
      <c r="AO13" s="28">
        <v>3.65383776649345E-2</v>
      </c>
      <c r="AP13" s="28">
        <v>1.4318583342153499E-2</v>
      </c>
      <c r="AQ13" s="28"/>
      <c r="AR13" s="28">
        <v>3.0547602759994501E-2</v>
      </c>
      <c r="AS13" s="28">
        <v>1.9292656731612099E-2</v>
      </c>
      <c r="AT13" s="28"/>
      <c r="AU13" s="28">
        <v>2.7265253404805699E-2</v>
      </c>
      <c r="AV13" s="28">
        <v>2.2315037598363799E-2</v>
      </c>
    </row>
    <row r="14" spans="2:48" x14ac:dyDescent="0.25">
      <c r="B14" s="16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V18"/>
  <sheetViews>
    <sheetView showGridLines="0" workbookViewId="0">
      <pane xSplit="2" topLeftCell="C1" activePane="topRight" state="frozen"/>
      <selection pane="topRight" activeCell="Z6" sqref="Z6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84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0.53231063845533499</v>
      </c>
      <c r="D9" s="17">
        <v>0.52195101475137595</v>
      </c>
      <c r="E9" s="17">
        <v>0.54312176909953702</v>
      </c>
      <c r="F9" s="17"/>
      <c r="G9" s="17">
        <v>0.47656641154043899</v>
      </c>
      <c r="H9" s="17">
        <v>0.58571531478562</v>
      </c>
      <c r="I9" s="17">
        <v>0.52648206223059901</v>
      </c>
      <c r="J9" s="17">
        <v>0.530896115015142</v>
      </c>
      <c r="K9" s="17">
        <v>0.55830999805566295</v>
      </c>
      <c r="L9" s="17">
        <v>0.504568976187315</v>
      </c>
      <c r="M9" s="17"/>
      <c r="N9" s="17">
        <v>0.55793829222219704</v>
      </c>
      <c r="O9" s="17">
        <v>0.515233202427829</v>
      </c>
      <c r="P9" s="17">
        <v>0.55074640455177004</v>
      </c>
      <c r="Q9" s="17">
        <v>0.49957201655459799</v>
      </c>
      <c r="R9" s="17"/>
      <c r="S9" s="17">
        <v>0.52821460953339505</v>
      </c>
      <c r="T9" s="17">
        <v>0.53149486341093899</v>
      </c>
      <c r="U9" s="17">
        <v>0.58598951147599998</v>
      </c>
      <c r="V9" s="17">
        <v>0.47551559743572902</v>
      </c>
      <c r="W9" s="17">
        <v>0.51755176152711302</v>
      </c>
      <c r="X9" s="17"/>
      <c r="Y9" s="17">
        <v>0.53476818009501204</v>
      </c>
      <c r="Z9" s="17">
        <v>0.50188250130001999</v>
      </c>
      <c r="AA9" s="17">
        <v>0.56023597448959594</v>
      </c>
      <c r="AB9" s="17">
        <v>0.62230226390328902</v>
      </c>
      <c r="AC9" s="17"/>
      <c r="AD9" s="17">
        <v>0.57399019895449999</v>
      </c>
      <c r="AE9" s="17">
        <v>0.54827145514333797</v>
      </c>
      <c r="AF9" s="17">
        <v>0.48969505186600398</v>
      </c>
      <c r="AG9" s="17">
        <v>0.53639913812064299</v>
      </c>
      <c r="AH9" s="17">
        <v>0.50307727619223797</v>
      </c>
      <c r="AI9" s="17">
        <v>0.592931834481769</v>
      </c>
      <c r="AJ9" s="17">
        <v>0.55269697226873205</v>
      </c>
      <c r="AK9" s="17"/>
      <c r="AL9" s="17">
        <v>0.56502270651127096</v>
      </c>
      <c r="AM9" s="17">
        <v>0.52304791444506904</v>
      </c>
      <c r="AN9" s="17"/>
      <c r="AO9" s="17">
        <v>0.58048279604553399</v>
      </c>
      <c r="AP9" s="17">
        <v>0.56255519574772295</v>
      </c>
      <c r="AQ9" s="17"/>
      <c r="AR9" s="17">
        <v>0.59232812152725001</v>
      </c>
      <c r="AS9" s="17">
        <v>0.52334395735267802</v>
      </c>
      <c r="AT9" s="17"/>
      <c r="AU9" s="17">
        <v>0.58581262762964903</v>
      </c>
      <c r="AV9" s="17">
        <v>0.540631347118539</v>
      </c>
    </row>
    <row r="10" spans="2:48" x14ac:dyDescent="0.25">
      <c r="B10" s="18" t="s">
        <v>77</v>
      </c>
      <c r="C10" s="17">
        <v>0.32429571901522303</v>
      </c>
      <c r="D10" s="17">
        <v>0.34877300074424</v>
      </c>
      <c r="E10" s="17">
        <v>0.30482933227167502</v>
      </c>
      <c r="F10" s="17"/>
      <c r="G10" s="17">
        <v>0.31084595453229502</v>
      </c>
      <c r="H10" s="17">
        <v>0.29432091354366002</v>
      </c>
      <c r="I10" s="17">
        <v>0.29249204811463397</v>
      </c>
      <c r="J10" s="17">
        <v>0.315995615061682</v>
      </c>
      <c r="K10" s="17">
        <v>0.311528130497778</v>
      </c>
      <c r="L10" s="17">
        <v>0.398491412983358</v>
      </c>
      <c r="M10" s="17"/>
      <c r="N10" s="17">
        <v>0.30812647660370102</v>
      </c>
      <c r="O10" s="17">
        <v>0.34560797642207303</v>
      </c>
      <c r="P10" s="17">
        <v>0.31348329999597802</v>
      </c>
      <c r="Q10" s="17">
        <v>0.33451775159700198</v>
      </c>
      <c r="R10" s="17"/>
      <c r="S10" s="17">
        <v>0.33983175696182</v>
      </c>
      <c r="T10" s="17">
        <v>0.319129260349785</v>
      </c>
      <c r="U10" s="17">
        <v>0.262092583113817</v>
      </c>
      <c r="V10" s="17">
        <v>0.33649049928597202</v>
      </c>
      <c r="W10" s="17">
        <v>0.326293604458048</v>
      </c>
      <c r="X10" s="17"/>
      <c r="Y10" s="17">
        <v>0.27139465399900298</v>
      </c>
      <c r="Z10" s="17">
        <v>0.357316132051335</v>
      </c>
      <c r="AA10" s="17">
        <v>0.333487201225529</v>
      </c>
      <c r="AB10" s="17">
        <v>0.304325257984005</v>
      </c>
      <c r="AC10" s="17"/>
      <c r="AD10" s="17">
        <v>0.22788158648752299</v>
      </c>
      <c r="AE10" s="17">
        <v>0.298678137119534</v>
      </c>
      <c r="AF10" s="17">
        <v>0.34921378946283299</v>
      </c>
      <c r="AG10" s="17">
        <v>0.36420625855526501</v>
      </c>
      <c r="AH10" s="17">
        <v>0.35812546935783601</v>
      </c>
      <c r="AI10" s="17">
        <v>0.33578953609128398</v>
      </c>
      <c r="AJ10" s="17">
        <v>0.369998999649092</v>
      </c>
      <c r="AK10" s="17"/>
      <c r="AL10" s="17">
        <v>0.33060332843633999</v>
      </c>
      <c r="AM10" s="17">
        <v>0.34961213852124801</v>
      </c>
      <c r="AN10" s="17"/>
      <c r="AO10" s="17">
        <v>0.32032606721815199</v>
      </c>
      <c r="AP10" s="17">
        <v>0.32652861470720901</v>
      </c>
      <c r="AQ10" s="17"/>
      <c r="AR10" s="17">
        <v>0.32428726467885199</v>
      </c>
      <c r="AS10" s="17">
        <v>0.34688349950569403</v>
      </c>
      <c r="AT10" s="17"/>
      <c r="AU10" s="17">
        <v>0.33238853417847403</v>
      </c>
      <c r="AV10" s="17">
        <v>0.33805446431028802</v>
      </c>
    </row>
    <row r="11" spans="2:48" x14ac:dyDescent="0.25">
      <c r="B11" s="18" t="s">
        <v>78</v>
      </c>
      <c r="C11" s="17">
        <v>7.3769777621183696E-2</v>
      </c>
      <c r="D11" s="17">
        <v>7.2659198989887805E-2</v>
      </c>
      <c r="E11" s="17">
        <v>7.2315494819106096E-2</v>
      </c>
      <c r="F11" s="17"/>
      <c r="G11" s="17">
        <v>0.110862098627126</v>
      </c>
      <c r="H11" s="17">
        <v>8.1369704412330504E-2</v>
      </c>
      <c r="I11" s="17">
        <v>8.8396989745733304E-2</v>
      </c>
      <c r="J11" s="17">
        <v>4.8165380558537002E-2</v>
      </c>
      <c r="K11" s="17">
        <v>6.53303655990492E-2</v>
      </c>
      <c r="L11" s="17">
        <v>6.0358804336795399E-2</v>
      </c>
      <c r="M11" s="17"/>
      <c r="N11" s="17">
        <v>6.4404935292001503E-2</v>
      </c>
      <c r="O11" s="17">
        <v>9.13411143170208E-2</v>
      </c>
      <c r="P11" s="17">
        <v>6.6233273480150595E-2</v>
      </c>
      <c r="Q11" s="17">
        <v>7.7186333998582907E-2</v>
      </c>
      <c r="R11" s="17"/>
      <c r="S11" s="17">
        <v>6.5642216013558102E-2</v>
      </c>
      <c r="T11" s="17">
        <v>7.5102661950784702E-2</v>
      </c>
      <c r="U11" s="17">
        <v>8.4755062453784599E-2</v>
      </c>
      <c r="V11" s="17">
        <v>0.108751327883864</v>
      </c>
      <c r="W11" s="17">
        <v>8.8909849939539806E-2</v>
      </c>
      <c r="X11" s="17"/>
      <c r="Y11" s="17">
        <v>6.4371227367299597E-2</v>
      </c>
      <c r="Z11" s="17">
        <v>8.4948215654699399E-2</v>
      </c>
      <c r="AA11" s="17">
        <v>7.4419113069523701E-2</v>
      </c>
      <c r="AB11" s="17">
        <v>2.66547656480467E-2</v>
      </c>
      <c r="AC11" s="17"/>
      <c r="AD11" s="17">
        <v>8.71214654479706E-2</v>
      </c>
      <c r="AE11" s="17">
        <v>6.1166817737046797E-2</v>
      </c>
      <c r="AF11" s="17">
        <v>8.9073127731012794E-2</v>
      </c>
      <c r="AG11" s="17">
        <v>5.2898654995205803E-2</v>
      </c>
      <c r="AH11" s="17">
        <v>9.3431804672918603E-2</v>
      </c>
      <c r="AI11" s="17">
        <v>4.9744550084733399E-2</v>
      </c>
      <c r="AJ11" s="17">
        <v>4.2662240723627599E-2</v>
      </c>
      <c r="AK11" s="17"/>
      <c r="AL11" s="17">
        <v>5.3455176375521302E-2</v>
      </c>
      <c r="AM11" s="17">
        <v>8.9149138114051799E-2</v>
      </c>
      <c r="AN11" s="17"/>
      <c r="AO11" s="17">
        <v>5.3651250909078303E-2</v>
      </c>
      <c r="AP11" s="17">
        <v>7.6674839378320203E-2</v>
      </c>
      <c r="AQ11" s="17"/>
      <c r="AR11" s="17">
        <v>4.5804691079294003E-2</v>
      </c>
      <c r="AS11" s="17">
        <v>8.5617271787943303E-2</v>
      </c>
      <c r="AT11" s="17"/>
      <c r="AU11" s="17">
        <v>4.6745825917751803E-2</v>
      </c>
      <c r="AV11" s="17">
        <v>7.9878200725883503E-2</v>
      </c>
    </row>
    <row r="12" spans="2:48" x14ac:dyDescent="0.25">
      <c r="B12" s="18" t="s">
        <v>79</v>
      </c>
      <c r="C12" s="17">
        <v>2.2961763959130702E-2</v>
      </c>
      <c r="D12" s="17">
        <v>1.98955189060365E-2</v>
      </c>
      <c r="E12" s="17">
        <v>2.4402690629925099E-2</v>
      </c>
      <c r="F12" s="17"/>
      <c r="G12" s="17">
        <v>4.4266071967351502E-2</v>
      </c>
      <c r="H12" s="17">
        <v>1.6690787047658001E-2</v>
      </c>
      <c r="I12" s="17">
        <v>2.2375396183879799E-2</v>
      </c>
      <c r="J12" s="17">
        <v>3.2761805925377398E-2</v>
      </c>
      <c r="K12" s="17">
        <v>1.71676957302812E-2</v>
      </c>
      <c r="L12" s="17">
        <v>1.35038851466628E-2</v>
      </c>
      <c r="M12" s="17"/>
      <c r="N12" s="17">
        <v>1.9818307379616699E-2</v>
      </c>
      <c r="O12" s="17">
        <v>1.2148813164805299E-2</v>
      </c>
      <c r="P12" s="17">
        <v>2.57339167948883E-2</v>
      </c>
      <c r="Q12" s="17">
        <v>3.0158263136703799E-2</v>
      </c>
      <c r="R12" s="17"/>
      <c r="S12" s="17">
        <v>2.6507904301500299E-2</v>
      </c>
      <c r="T12" s="17">
        <v>1.9318686464318099E-2</v>
      </c>
      <c r="U12" s="17">
        <v>1.0167388398730199E-2</v>
      </c>
      <c r="V12" s="17">
        <v>2.1077117092758401E-2</v>
      </c>
      <c r="W12" s="17">
        <v>4.3188519152078698E-2</v>
      </c>
      <c r="X12" s="17"/>
      <c r="Y12" s="17">
        <v>3.7826911789985401E-2</v>
      </c>
      <c r="Z12" s="17">
        <v>2.07919249951154E-2</v>
      </c>
      <c r="AA12" s="17">
        <v>1.0467546761351599E-2</v>
      </c>
      <c r="AB12" s="17">
        <v>3.3573788597890203E-2</v>
      </c>
      <c r="AC12" s="17"/>
      <c r="AD12" s="17">
        <v>2.4618424248409401E-2</v>
      </c>
      <c r="AE12" s="17">
        <v>2.6979846624038899E-2</v>
      </c>
      <c r="AF12" s="17">
        <v>3.0958368201122102E-2</v>
      </c>
      <c r="AG12" s="17">
        <v>1.16602441226131E-2</v>
      </c>
      <c r="AH12" s="17">
        <v>2.0259310875027501E-2</v>
      </c>
      <c r="AI12" s="17">
        <v>1.5285897769775E-2</v>
      </c>
      <c r="AJ12" s="17">
        <v>1.5037195858165601E-2</v>
      </c>
      <c r="AK12" s="17"/>
      <c r="AL12" s="17">
        <v>1.34936041584702E-2</v>
      </c>
      <c r="AM12" s="17">
        <v>1.69450004164537E-2</v>
      </c>
      <c r="AN12" s="17"/>
      <c r="AO12" s="17">
        <v>1.0507650269052E-2</v>
      </c>
      <c r="AP12" s="17">
        <v>1.6436118560881102E-2</v>
      </c>
      <c r="AQ12" s="17"/>
      <c r="AR12" s="17">
        <v>9.0705711989220207E-3</v>
      </c>
      <c r="AS12" s="17">
        <v>2.0996213191356299E-2</v>
      </c>
      <c r="AT12" s="17"/>
      <c r="AU12" s="17">
        <v>1.08595785265817E-2</v>
      </c>
      <c r="AV12" s="17">
        <v>2.2080059501785002E-2</v>
      </c>
    </row>
    <row r="13" spans="2:48" ht="15.75" customHeight="1" x14ac:dyDescent="0.25">
      <c r="B13" s="27" t="s">
        <v>80</v>
      </c>
      <c r="C13" s="28">
        <v>4.6662100949127899E-2</v>
      </c>
      <c r="D13" s="28">
        <v>3.67212666084595E-2</v>
      </c>
      <c r="E13" s="28">
        <v>5.5330713179756401E-2</v>
      </c>
      <c r="F13" s="28"/>
      <c r="G13" s="28">
        <v>5.7459463332788001E-2</v>
      </c>
      <c r="H13" s="28">
        <v>2.1903280210731801E-2</v>
      </c>
      <c r="I13" s="28">
        <v>7.0253503725154001E-2</v>
      </c>
      <c r="J13" s="28">
        <v>7.2181083439261703E-2</v>
      </c>
      <c r="K13" s="28">
        <v>4.7663810117228797E-2</v>
      </c>
      <c r="L13" s="28">
        <v>2.30769213458695E-2</v>
      </c>
      <c r="M13" s="28"/>
      <c r="N13" s="28">
        <v>4.9711988502483699E-2</v>
      </c>
      <c r="O13" s="28">
        <v>3.5668893668271598E-2</v>
      </c>
      <c r="P13" s="28">
        <v>4.3803105177212601E-2</v>
      </c>
      <c r="Q13" s="28">
        <v>5.8565634713113199E-2</v>
      </c>
      <c r="R13" s="28"/>
      <c r="S13" s="28">
        <v>3.9803513189726698E-2</v>
      </c>
      <c r="T13" s="28">
        <v>5.4954527824172997E-2</v>
      </c>
      <c r="U13" s="28">
        <v>5.6995454557669002E-2</v>
      </c>
      <c r="V13" s="28">
        <v>5.8165458301676201E-2</v>
      </c>
      <c r="W13" s="28">
        <v>2.40562649232198E-2</v>
      </c>
      <c r="X13" s="28"/>
      <c r="Y13" s="28">
        <v>9.1639026748699406E-2</v>
      </c>
      <c r="Z13" s="28">
        <v>3.5061225998830201E-2</v>
      </c>
      <c r="AA13" s="28">
        <v>2.1390164454000299E-2</v>
      </c>
      <c r="AB13" s="28">
        <v>1.3143923866769E-2</v>
      </c>
      <c r="AC13" s="28"/>
      <c r="AD13" s="28">
        <v>8.6388324861596505E-2</v>
      </c>
      <c r="AE13" s="28">
        <v>6.4903743376042197E-2</v>
      </c>
      <c r="AF13" s="28">
        <v>4.1059662739028203E-2</v>
      </c>
      <c r="AG13" s="28">
        <v>3.4835704206273702E-2</v>
      </c>
      <c r="AH13" s="28">
        <v>2.5106138901979401E-2</v>
      </c>
      <c r="AI13" s="28">
        <v>6.2481815724381596E-3</v>
      </c>
      <c r="AJ13" s="28">
        <v>1.9604591500383399E-2</v>
      </c>
      <c r="AK13" s="28"/>
      <c r="AL13" s="28">
        <v>3.74251845183972E-2</v>
      </c>
      <c r="AM13" s="28">
        <v>2.1245808503177699E-2</v>
      </c>
      <c r="AN13" s="28"/>
      <c r="AO13" s="28">
        <v>3.5032235558184202E-2</v>
      </c>
      <c r="AP13" s="28">
        <v>1.7805231605867201E-2</v>
      </c>
      <c r="AQ13" s="28"/>
      <c r="AR13" s="28">
        <v>2.85093515156816E-2</v>
      </c>
      <c r="AS13" s="28">
        <v>2.3159058162327901E-2</v>
      </c>
      <c r="AT13" s="28"/>
      <c r="AU13" s="28">
        <v>2.4193433747543999E-2</v>
      </c>
      <c r="AV13" s="28">
        <v>1.9355928343504799E-2</v>
      </c>
    </row>
    <row r="14" spans="2:48" x14ac:dyDescent="0.25">
      <c r="B14" s="16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V18"/>
  <sheetViews>
    <sheetView showGridLines="0" workbookViewId="0">
      <pane xSplit="2" topLeftCell="C1" activePane="topRight" state="frozen"/>
      <selection pane="topRight" activeCell="Z7" sqref="Z7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85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0.50259009843623603</v>
      </c>
      <c r="D9" s="17">
        <v>0.50448205398107404</v>
      </c>
      <c r="E9" s="17">
        <v>0.50418287750225399</v>
      </c>
      <c r="F9" s="17"/>
      <c r="G9" s="17">
        <v>0.442631687135491</v>
      </c>
      <c r="H9" s="17">
        <v>0.52456947594006997</v>
      </c>
      <c r="I9" s="17">
        <v>0.50118245834588804</v>
      </c>
      <c r="J9" s="17">
        <v>0.45512883343248201</v>
      </c>
      <c r="K9" s="17">
        <v>0.54990139457582399</v>
      </c>
      <c r="L9" s="17">
        <v>0.51862647868807998</v>
      </c>
      <c r="M9" s="17"/>
      <c r="N9" s="17">
        <v>0.52899843266987301</v>
      </c>
      <c r="O9" s="17">
        <v>0.477343926496683</v>
      </c>
      <c r="P9" s="17">
        <v>0.51196475508144101</v>
      </c>
      <c r="Q9" s="17">
        <v>0.49078315011183199</v>
      </c>
      <c r="R9" s="17"/>
      <c r="S9" s="17">
        <v>0.49573534771108801</v>
      </c>
      <c r="T9" s="17">
        <v>0.49877163443945999</v>
      </c>
      <c r="U9" s="17">
        <v>0.56841670736348204</v>
      </c>
      <c r="V9" s="17">
        <v>0.44628083071879399</v>
      </c>
      <c r="W9" s="17">
        <v>0.46457832805719701</v>
      </c>
      <c r="X9" s="17"/>
      <c r="Y9" s="17">
        <v>0.470966256673853</v>
      </c>
      <c r="Z9" s="17">
        <v>0.48439597656025501</v>
      </c>
      <c r="AA9" s="17">
        <v>0.55663642533564095</v>
      </c>
      <c r="AB9" s="17">
        <v>0.53020402749153395</v>
      </c>
      <c r="AC9" s="17"/>
      <c r="AD9" s="17">
        <v>0.36152260111224699</v>
      </c>
      <c r="AE9" s="17">
        <v>0.49351739643599701</v>
      </c>
      <c r="AF9" s="17">
        <v>0.48508222401435602</v>
      </c>
      <c r="AG9" s="17">
        <v>0.56534361700394098</v>
      </c>
      <c r="AH9" s="17">
        <v>0.51682342021305205</v>
      </c>
      <c r="AI9" s="17">
        <v>0.56855947843874199</v>
      </c>
      <c r="AJ9" s="17">
        <v>0.72841056622927702</v>
      </c>
      <c r="AK9" s="17"/>
      <c r="AL9" s="17">
        <v>0.55838431969234603</v>
      </c>
      <c r="AM9" s="17">
        <v>0.49161522713744799</v>
      </c>
      <c r="AN9" s="17"/>
      <c r="AO9" s="17">
        <v>0.57992188919341903</v>
      </c>
      <c r="AP9" s="17">
        <v>0.50457070037930896</v>
      </c>
      <c r="AQ9" s="17"/>
      <c r="AR9" s="17">
        <v>0.60477896736281</v>
      </c>
      <c r="AS9" s="17">
        <v>0.49359299264620399</v>
      </c>
      <c r="AT9" s="17"/>
      <c r="AU9" s="17">
        <v>0.59844550957323295</v>
      </c>
      <c r="AV9" s="17">
        <v>0.48556739846156999</v>
      </c>
    </row>
    <row r="10" spans="2:48" x14ac:dyDescent="0.25">
      <c r="B10" s="18" t="s">
        <v>77</v>
      </c>
      <c r="C10" s="17">
        <v>0.35240003764904398</v>
      </c>
      <c r="D10" s="17">
        <v>0.35954787902734298</v>
      </c>
      <c r="E10" s="17">
        <v>0.34478487106824002</v>
      </c>
      <c r="F10" s="17"/>
      <c r="G10" s="17">
        <v>0.36810560368401701</v>
      </c>
      <c r="H10" s="17">
        <v>0.33207678993754403</v>
      </c>
      <c r="I10" s="17">
        <v>0.35715925473462201</v>
      </c>
      <c r="J10" s="17">
        <v>0.362055812558569</v>
      </c>
      <c r="K10" s="17">
        <v>0.29666733634727299</v>
      </c>
      <c r="L10" s="17">
        <v>0.39320357011942503</v>
      </c>
      <c r="M10" s="17"/>
      <c r="N10" s="17">
        <v>0.31288302907586102</v>
      </c>
      <c r="O10" s="17">
        <v>0.39140086062838098</v>
      </c>
      <c r="P10" s="17">
        <v>0.34472241468943898</v>
      </c>
      <c r="Q10" s="17">
        <v>0.35891004969413898</v>
      </c>
      <c r="R10" s="17"/>
      <c r="S10" s="17">
        <v>0.35898429752509298</v>
      </c>
      <c r="T10" s="17">
        <v>0.36947236026359298</v>
      </c>
      <c r="U10" s="17">
        <v>0.28397502821564602</v>
      </c>
      <c r="V10" s="17">
        <v>0.385432803346482</v>
      </c>
      <c r="W10" s="17">
        <v>0.39937392864943999</v>
      </c>
      <c r="X10" s="17"/>
      <c r="Y10" s="17">
        <v>0.31065732692335302</v>
      </c>
      <c r="Z10" s="17">
        <v>0.38226292234267301</v>
      </c>
      <c r="AA10" s="17">
        <v>0.349519164529971</v>
      </c>
      <c r="AB10" s="17">
        <v>0.368379994864449</v>
      </c>
      <c r="AC10" s="17"/>
      <c r="AD10" s="17">
        <v>0.41757833167212699</v>
      </c>
      <c r="AE10" s="17">
        <v>0.32258465293802402</v>
      </c>
      <c r="AF10" s="17">
        <v>0.38333864050307098</v>
      </c>
      <c r="AG10" s="17">
        <v>0.33915860028016598</v>
      </c>
      <c r="AH10" s="17">
        <v>0.35772533760498798</v>
      </c>
      <c r="AI10" s="17">
        <v>0.36163291063289299</v>
      </c>
      <c r="AJ10" s="17">
        <v>0.22290478163125499</v>
      </c>
      <c r="AK10" s="17"/>
      <c r="AL10" s="17">
        <v>0.34278180279175502</v>
      </c>
      <c r="AM10" s="17">
        <v>0.360001150397387</v>
      </c>
      <c r="AN10" s="17"/>
      <c r="AO10" s="17">
        <v>0.32299539349936801</v>
      </c>
      <c r="AP10" s="17">
        <v>0.37974581423848303</v>
      </c>
      <c r="AQ10" s="17"/>
      <c r="AR10" s="17">
        <v>0.31388316588117399</v>
      </c>
      <c r="AS10" s="17">
        <v>0.37732654070685601</v>
      </c>
      <c r="AT10" s="17"/>
      <c r="AU10" s="17">
        <v>0.33735190969587198</v>
      </c>
      <c r="AV10" s="17">
        <v>0.36683412928138598</v>
      </c>
    </row>
    <row r="11" spans="2:48" x14ac:dyDescent="0.25">
      <c r="B11" s="18" t="s">
        <v>78</v>
      </c>
      <c r="C11" s="17">
        <v>7.0764691360648793E-2</v>
      </c>
      <c r="D11" s="17">
        <v>7.0917704515122804E-2</v>
      </c>
      <c r="E11" s="17">
        <v>7.0230550953082296E-2</v>
      </c>
      <c r="F11" s="17"/>
      <c r="G11" s="17">
        <v>9.4382352494232893E-2</v>
      </c>
      <c r="H11" s="17">
        <v>8.5329907754101E-2</v>
      </c>
      <c r="I11" s="17">
        <v>5.3650925507838301E-2</v>
      </c>
      <c r="J11" s="17">
        <v>8.5047626896065195E-2</v>
      </c>
      <c r="K11" s="17">
        <v>6.8958139110631506E-2</v>
      </c>
      <c r="L11" s="17">
        <v>4.8574379298495902E-2</v>
      </c>
      <c r="M11" s="17"/>
      <c r="N11" s="17">
        <v>8.7867993456240995E-2</v>
      </c>
      <c r="O11" s="17">
        <v>7.5965211761393397E-2</v>
      </c>
      <c r="P11" s="17">
        <v>6.1404824788405699E-2</v>
      </c>
      <c r="Q11" s="17">
        <v>6.8981413033530101E-2</v>
      </c>
      <c r="R11" s="17"/>
      <c r="S11" s="17">
        <v>7.2974240680004701E-2</v>
      </c>
      <c r="T11" s="17">
        <v>6.8974891666600896E-2</v>
      </c>
      <c r="U11" s="17">
        <v>5.7153161155896401E-2</v>
      </c>
      <c r="V11" s="17">
        <v>8.9219752145668102E-2</v>
      </c>
      <c r="W11" s="17">
        <v>6.6721313407758304E-2</v>
      </c>
      <c r="X11" s="17"/>
      <c r="Y11" s="17">
        <v>0.103447872357673</v>
      </c>
      <c r="Z11" s="17">
        <v>6.7023498400159004E-2</v>
      </c>
      <c r="AA11" s="17">
        <v>5.4924969621190499E-2</v>
      </c>
      <c r="AB11" s="17">
        <v>1.3301355974625799E-2</v>
      </c>
      <c r="AC11" s="17"/>
      <c r="AD11" s="17">
        <v>9.9872040188904401E-2</v>
      </c>
      <c r="AE11" s="17">
        <v>8.9748907346223206E-2</v>
      </c>
      <c r="AF11" s="17">
        <v>6.5635024076624096E-2</v>
      </c>
      <c r="AG11" s="17">
        <v>3.9774200275580603E-2</v>
      </c>
      <c r="AH11" s="17">
        <v>7.0597219185643101E-2</v>
      </c>
      <c r="AI11" s="17">
        <v>4.0637231136407298E-2</v>
      </c>
      <c r="AJ11" s="17">
        <v>1.40428647809188E-2</v>
      </c>
      <c r="AK11" s="17"/>
      <c r="AL11" s="17">
        <v>4.4876496827963901E-2</v>
      </c>
      <c r="AM11" s="17">
        <v>9.60470906488472E-2</v>
      </c>
      <c r="AN11" s="17"/>
      <c r="AO11" s="17">
        <v>4.7112246949422003E-2</v>
      </c>
      <c r="AP11" s="17">
        <v>6.7091459924484106E-2</v>
      </c>
      <c r="AQ11" s="17"/>
      <c r="AR11" s="17">
        <v>4.1224142628218802E-2</v>
      </c>
      <c r="AS11" s="17">
        <v>7.5533675931053701E-2</v>
      </c>
      <c r="AT11" s="17"/>
      <c r="AU11" s="17">
        <v>3.1682936130499599E-2</v>
      </c>
      <c r="AV11" s="17">
        <v>8.8112321449637099E-2</v>
      </c>
    </row>
    <row r="12" spans="2:48" x14ac:dyDescent="0.25">
      <c r="B12" s="18" t="s">
        <v>79</v>
      </c>
      <c r="C12" s="17">
        <v>2.5239192397273201E-2</v>
      </c>
      <c r="D12" s="17">
        <v>2.8538513924326402E-2</v>
      </c>
      <c r="E12" s="17">
        <v>2.0676097372536398E-2</v>
      </c>
      <c r="F12" s="17"/>
      <c r="G12" s="17">
        <v>3.7883174001854397E-2</v>
      </c>
      <c r="H12" s="17">
        <v>3.2916290574729903E-2</v>
      </c>
      <c r="I12" s="17">
        <v>1.7871329743573701E-2</v>
      </c>
      <c r="J12" s="17">
        <v>1.85617718969475E-2</v>
      </c>
      <c r="K12" s="17">
        <v>3.2904141200239899E-2</v>
      </c>
      <c r="L12" s="17">
        <v>1.61227727816654E-2</v>
      </c>
      <c r="M12" s="17"/>
      <c r="N12" s="17">
        <v>2.1633162476544E-2</v>
      </c>
      <c r="O12" s="17">
        <v>1.385038978161E-2</v>
      </c>
      <c r="P12" s="17">
        <v>3.2535396599614103E-2</v>
      </c>
      <c r="Q12" s="17">
        <v>2.60697146491548E-2</v>
      </c>
      <c r="R12" s="17"/>
      <c r="S12" s="17">
        <v>2.9782744028040601E-2</v>
      </c>
      <c r="T12" s="17">
        <v>1.74816405365999E-2</v>
      </c>
      <c r="U12" s="17">
        <v>2.1869015511355699E-2</v>
      </c>
      <c r="V12" s="17">
        <v>1.44803607189323E-2</v>
      </c>
      <c r="W12" s="17">
        <v>1.8199065615258799E-2</v>
      </c>
      <c r="X12" s="17"/>
      <c r="Y12" s="17">
        <v>3.5429110413363399E-2</v>
      </c>
      <c r="Z12" s="17">
        <v>2.4640763638364E-2</v>
      </c>
      <c r="AA12" s="17">
        <v>9.7766560249398799E-3</v>
      </c>
      <c r="AB12" s="17">
        <v>7.4970697802622902E-2</v>
      </c>
      <c r="AC12" s="17"/>
      <c r="AD12" s="17">
        <v>4.9037857492006301E-2</v>
      </c>
      <c r="AE12" s="17">
        <v>2.04817528146948E-2</v>
      </c>
      <c r="AF12" s="17">
        <v>3.1967127369443002E-2</v>
      </c>
      <c r="AG12" s="17">
        <v>1.9742633737814201E-2</v>
      </c>
      <c r="AH12" s="17">
        <v>1.71051659862596E-2</v>
      </c>
      <c r="AI12" s="17">
        <v>2.91703797919576E-2</v>
      </c>
      <c r="AJ12" s="17">
        <v>1.5037195858165601E-2</v>
      </c>
      <c r="AK12" s="17"/>
      <c r="AL12" s="17">
        <v>1.37057471582539E-2</v>
      </c>
      <c r="AM12" s="17">
        <v>2.56993705056517E-2</v>
      </c>
      <c r="AN12" s="17"/>
      <c r="AO12" s="17">
        <v>1.38272067272545E-2</v>
      </c>
      <c r="AP12" s="17">
        <v>2.9423135015917801E-2</v>
      </c>
      <c r="AQ12" s="17"/>
      <c r="AR12" s="17">
        <v>7.5030033031773698E-3</v>
      </c>
      <c r="AS12" s="17">
        <v>2.8724571364435E-2</v>
      </c>
      <c r="AT12" s="17"/>
      <c r="AU12" s="17">
        <v>6.9288416383488302E-3</v>
      </c>
      <c r="AV12" s="17">
        <v>3.2619402695268897E-2</v>
      </c>
    </row>
    <row r="13" spans="2:48" x14ac:dyDescent="0.25">
      <c r="B13" s="27" t="s">
        <v>80</v>
      </c>
      <c r="C13" s="28">
        <v>4.9005980156798003E-2</v>
      </c>
      <c r="D13" s="28">
        <v>3.6513848552133098E-2</v>
      </c>
      <c r="E13" s="28">
        <v>6.0125603103887697E-2</v>
      </c>
      <c r="F13" s="28"/>
      <c r="G13" s="28">
        <v>5.6997182684404499E-2</v>
      </c>
      <c r="H13" s="28">
        <v>2.5107535793555898E-2</v>
      </c>
      <c r="I13" s="28">
        <v>7.0136031668077803E-2</v>
      </c>
      <c r="J13" s="28">
        <v>7.9205955215936402E-2</v>
      </c>
      <c r="K13" s="28">
        <v>5.1568988766031901E-2</v>
      </c>
      <c r="L13" s="28">
        <v>2.3472799112332899E-2</v>
      </c>
      <c r="M13" s="28"/>
      <c r="N13" s="28">
        <v>4.8617382321480503E-2</v>
      </c>
      <c r="O13" s="28">
        <v>4.1439611331932198E-2</v>
      </c>
      <c r="P13" s="28">
        <v>4.9372608841100299E-2</v>
      </c>
      <c r="Q13" s="28">
        <v>5.5255672511344098E-2</v>
      </c>
      <c r="R13" s="28"/>
      <c r="S13" s="28">
        <v>4.25233700557743E-2</v>
      </c>
      <c r="T13" s="28">
        <v>4.5299473093746698E-2</v>
      </c>
      <c r="U13" s="28">
        <v>6.8586087753620295E-2</v>
      </c>
      <c r="V13" s="28">
        <v>6.4586253070123806E-2</v>
      </c>
      <c r="W13" s="28">
        <v>5.1127364270346101E-2</v>
      </c>
      <c r="X13" s="28"/>
      <c r="Y13" s="28">
        <v>7.9499433631757599E-2</v>
      </c>
      <c r="Z13" s="28">
        <v>4.1676839058548597E-2</v>
      </c>
      <c r="AA13" s="28">
        <v>2.91427844882578E-2</v>
      </c>
      <c r="AB13" s="28">
        <v>1.3143923866769E-2</v>
      </c>
      <c r="AC13" s="28"/>
      <c r="AD13" s="28">
        <v>7.1989169534714695E-2</v>
      </c>
      <c r="AE13" s="28">
        <v>7.3667290465060903E-2</v>
      </c>
      <c r="AF13" s="28">
        <v>3.3976984036506501E-2</v>
      </c>
      <c r="AG13" s="28">
        <v>3.59809487024981E-2</v>
      </c>
      <c r="AH13" s="28">
        <v>3.7748857010056501E-2</v>
      </c>
      <c r="AI13" s="28">
        <v>0</v>
      </c>
      <c r="AJ13" s="28">
        <v>1.9604591500383399E-2</v>
      </c>
      <c r="AK13" s="28"/>
      <c r="AL13" s="28">
        <v>4.0251633529680697E-2</v>
      </c>
      <c r="AM13" s="28">
        <v>2.6637161310666301E-2</v>
      </c>
      <c r="AN13" s="28"/>
      <c r="AO13" s="28">
        <v>3.6143263630536798E-2</v>
      </c>
      <c r="AP13" s="28">
        <v>1.91688904418062E-2</v>
      </c>
      <c r="AQ13" s="28"/>
      <c r="AR13" s="28">
        <v>3.2610720824619903E-2</v>
      </c>
      <c r="AS13" s="28">
        <v>2.4822219351451399E-2</v>
      </c>
      <c r="AT13" s="28"/>
      <c r="AU13" s="28">
        <v>2.55908029620458E-2</v>
      </c>
      <c r="AV13" s="28">
        <v>2.68667481121381E-2</v>
      </c>
    </row>
    <row r="14" spans="2:48" x14ac:dyDescent="0.25">
      <c r="B14" s="16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V18"/>
  <sheetViews>
    <sheetView showGridLines="0" workbookViewId="0">
      <pane xSplit="2" topLeftCell="C1" activePane="topRight" state="frozen"/>
      <selection pane="topRight" activeCell="B9" sqref="B9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86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0.48963753925449699</v>
      </c>
      <c r="D9" s="17">
        <v>0.48972227487401798</v>
      </c>
      <c r="E9" s="17">
        <v>0.48826440530939602</v>
      </c>
      <c r="F9" s="17"/>
      <c r="G9" s="17">
        <v>0.51432640159452303</v>
      </c>
      <c r="H9" s="17">
        <v>0.51540056998421002</v>
      </c>
      <c r="I9" s="17">
        <v>0.508488175845486</v>
      </c>
      <c r="J9" s="17">
        <v>0.47548969502620603</v>
      </c>
      <c r="K9" s="17">
        <v>0.496100490763146</v>
      </c>
      <c r="L9" s="17">
        <v>0.44441407684063899</v>
      </c>
      <c r="M9" s="17"/>
      <c r="N9" s="17">
        <v>0.54690163564442995</v>
      </c>
      <c r="O9" s="17">
        <v>0.46172388048934698</v>
      </c>
      <c r="P9" s="17">
        <v>0.48737749305231498</v>
      </c>
      <c r="Q9" s="17">
        <v>0.476704424631549</v>
      </c>
      <c r="R9" s="17"/>
      <c r="S9" s="17">
        <v>0.46969994659557601</v>
      </c>
      <c r="T9" s="17">
        <v>0.497719225748043</v>
      </c>
      <c r="U9" s="17">
        <v>0.59697019938653895</v>
      </c>
      <c r="V9" s="17">
        <v>0.44864874573126901</v>
      </c>
      <c r="W9" s="17">
        <v>0.42845088491066302</v>
      </c>
      <c r="X9" s="17"/>
      <c r="Y9" s="17">
        <v>0.47466061285757599</v>
      </c>
      <c r="Z9" s="17">
        <v>0.47868353095098898</v>
      </c>
      <c r="AA9" s="17">
        <v>0.50610880127756097</v>
      </c>
      <c r="AB9" s="17">
        <v>0.58769584623878601</v>
      </c>
      <c r="AC9" s="17"/>
      <c r="AD9" s="17">
        <v>0.46897120447532498</v>
      </c>
      <c r="AE9" s="17">
        <v>0.52915883225028604</v>
      </c>
      <c r="AF9" s="17">
        <v>0.44423451058128599</v>
      </c>
      <c r="AG9" s="17">
        <v>0.53020085163317299</v>
      </c>
      <c r="AH9" s="17">
        <v>0.47046945024316</v>
      </c>
      <c r="AI9" s="17">
        <v>0.49397990972121802</v>
      </c>
      <c r="AJ9" s="17">
        <v>0.49400399278566998</v>
      </c>
      <c r="AK9" s="17"/>
      <c r="AL9" s="17">
        <v>0.51356927843884104</v>
      </c>
      <c r="AM9" s="17">
        <v>0.47658458391524899</v>
      </c>
      <c r="AN9" s="17"/>
      <c r="AO9" s="17">
        <v>0.54435721221453703</v>
      </c>
      <c r="AP9" s="17">
        <v>0.51764349339163795</v>
      </c>
      <c r="AQ9" s="17"/>
      <c r="AR9" s="17">
        <v>0.54613520957914796</v>
      </c>
      <c r="AS9" s="17">
        <v>0.47931552363629198</v>
      </c>
      <c r="AT9" s="17"/>
      <c r="AU9" s="17">
        <v>0.53461857266097201</v>
      </c>
      <c r="AV9" s="17">
        <v>0.48723318627091899</v>
      </c>
    </row>
    <row r="10" spans="2:48" x14ac:dyDescent="0.25">
      <c r="B10" s="18" t="s">
        <v>77</v>
      </c>
      <c r="C10" s="17">
        <v>0.35119082436833698</v>
      </c>
      <c r="D10" s="17">
        <v>0.36452121056566</v>
      </c>
      <c r="E10" s="17">
        <v>0.34272088720722599</v>
      </c>
      <c r="F10" s="17"/>
      <c r="G10" s="17">
        <v>0.28669124690486603</v>
      </c>
      <c r="H10" s="17">
        <v>0.36818580534700701</v>
      </c>
      <c r="I10" s="17">
        <v>0.31946367042769103</v>
      </c>
      <c r="J10" s="17">
        <v>0.37256554566122801</v>
      </c>
      <c r="K10" s="17">
        <v>0.32056076296313701</v>
      </c>
      <c r="L10" s="17">
        <v>0.40668662201374001</v>
      </c>
      <c r="M10" s="17"/>
      <c r="N10" s="17">
        <v>0.31047173579340498</v>
      </c>
      <c r="O10" s="17">
        <v>0.385309953989874</v>
      </c>
      <c r="P10" s="17">
        <v>0.35859131057245702</v>
      </c>
      <c r="Q10" s="17">
        <v>0.33880936019766</v>
      </c>
      <c r="R10" s="17"/>
      <c r="S10" s="17">
        <v>0.36794110155425802</v>
      </c>
      <c r="T10" s="17">
        <v>0.35720260613385602</v>
      </c>
      <c r="U10" s="17">
        <v>0.27359991832563002</v>
      </c>
      <c r="V10" s="17">
        <v>0.351121759389463</v>
      </c>
      <c r="W10" s="17">
        <v>0.35582229645229302</v>
      </c>
      <c r="X10" s="17"/>
      <c r="Y10" s="17">
        <v>0.30786797710941799</v>
      </c>
      <c r="Z10" s="17">
        <v>0.38126907657737202</v>
      </c>
      <c r="AA10" s="17">
        <v>0.35840932588063501</v>
      </c>
      <c r="AB10" s="17">
        <v>0.32129711529703198</v>
      </c>
      <c r="AC10" s="17"/>
      <c r="AD10" s="17">
        <v>0.32503594505724398</v>
      </c>
      <c r="AE10" s="17">
        <v>0.31838127293985202</v>
      </c>
      <c r="AF10" s="17">
        <v>0.36915721999741102</v>
      </c>
      <c r="AG10" s="17">
        <v>0.34473104612940098</v>
      </c>
      <c r="AH10" s="17">
        <v>0.37047819784400399</v>
      </c>
      <c r="AI10" s="17">
        <v>0.403398744674972</v>
      </c>
      <c r="AJ10" s="17">
        <v>0.412836615523682</v>
      </c>
      <c r="AK10" s="17"/>
      <c r="AL10" s="17">
        <v>0.35748295840568001</v>
      </c>
      <c r="AM10" s="17">
        <v>0.35781124001510001</v>
      </c>
      <c r="AN10" s="17"/>
      <c r="AO10" s="17">
        <v>0.34425524075057501</v>
      </c>
      <c r="AP10" s="17">
        <v>0.33441345028226999</v>
      </c>
      <c r="AQ10" s="17"/>
      <c r="AR10" s="17">
        <v>0.35751283171495901</v>
      </c>
      <c r="AS10" s="17">
        <v>0.35815612726290702</v>
      </c>
      <c r="AT10" s="17"/>
      <c r="AU10" s="17">
        <v>0.36088808809237699</v>
      </c>
      <c r="AV10" s="17">
        <v>0.34616549985321798</v>
      </c>
    </row>
    <row r="11" spans="2:48" x14ac:dyDescent="0.25">
      <c r="B11" s="18" t="s">
        <v>78</v>
      </c>
      <c r="C11" s="17">
        <v>8.2453905323806198E-2</v>
      </c>
      <c r="D11" s="17">
        <v>8.8203849992315703E-2</v>
      </c>
      <c r="E11" s="17">
        <v>7.4703332296861505E-2</v>
      </c>
      <c r="F11" s="17"/>
      <c r="G11" s="17">
        <v>9.59523114757415E-2</v>
      </c>
      <c r="H11" s="17">
        <v>8.3281834104538599E-2</v>
      </c>
      <c r="I11" s="17">
        <v>6.4344267982909403E-2</v>
      </c>
      <c r="J11" s="17">
        <v>6.3979091226858895E-2</v>
      </c>
      <c r="K11" s="17">
        <v>9.3838327890193501E-2</v>
      </c>
      <c r="L11" s="17">
        <v>9.2979020750372093E-2</v>
      </c>
      <c r="M11" s="17"/>
      <c r="N11" s="17">
        <v>7.5368208757189095E-2</v>
      </c>
      <c r="O11" s="17">
        <v>8.7491507908860303E-2</v>
      </c>
      <c r="P11" s="17">
        <v>7.0758129674431694E-2</v>
      </c>
      <c r="Q11" s="17">
        <v>0.10172449661003299</v>
      </c>
      <c r="R11" s="17"/>
      <c r="S11" s="17">
        <v>8.7762220400032703E-2</v>
      </c>
      <c r="T11" s="17">
        <v>7.4460735934220798E-2</v>
      </c>
      <c r="U11" s="17">
        <v>6.4267938125674606E-2</v>
      </c>
      <c r="V11" s="17">
        <v>8.8403193047357803E-2</v>
      </c>
      <c r="W11" s="17">
        <v>9.3539410915396595E-2</v>
      </c>
      <c r="X11" s="17"/>
      <c r="Y11" s="17">
        <v>7.3810452173480298E-2</v>
      </c>
      <c r="Z11" s="17">
        <v>8.4082700709574201E-2</v>
      </c>
      <c r="AA11" s="17">
        <v>9.1218629579098306E-2</v>
      </c>
      <c r="AB11" s="17">
        <v>5.6224147641205903E-2</v>
      </c>
      <c r="AC11" s="17"/>
      <c r="AD11" s="17">
        <v>4.2322442588763699E-2</v>
      </c>
      <c r="AE11" s="17">
        <v>6.4366568033823499E-2</v>
      </c>
      <c r="AF11" s="17">
        <v>0.110616102801831</v>
      </c>
      <c r="AG11" s="17">
        <v>7.0205364626073199E-2</v>
      </c>
      <c r="AH11" s="17">
        <v>0.108812458021456</v>
      </c>
      <c r="AI11" s="17">
        <v>8.0824853709062797E-2</v>
      </c>
      <c r="AJ11" s="17">
        <v>7.3554800190264599E-2</v>
      </c>
      <c r="AK11" s="17"/>
      <c r="AL11" s="17">
        <v>5.7245092408412801E-2</v>
      </c>
      <c r="AM11" s="17">
        <v>0.11106185591824901</v>
      </c>
      <c r="AN11" s="17"/>
      <c r="AO11" s="17">
        <v>4.8287585428099702E-2</v>
      </c>
      <c r="AP11" s="17">
        <v>8.5106985015751493E-2</v>
      </c>
      <c r="AQ11" s="17"/>
      <c r="AR11" s="17">
        <v>5.4004320051109701E-2</v>
      </c>
      <c r="AS11" s="17">
        <v>0.102318128238576</v>
      </c>
      <c r="AT11" s="17"/>
      <c r="AU11" s="17">
        <v>5.3675984001285197E-2</v>
      </c>
      <c r="AV11" s="17">
        <v>0.104473199564869</v>
      </c>
    </row>
    <row r="12" spans="2:48" x14ac:dyDescent="0.25">
      <c r="B12" s="18" t="s">
        <v>79</v>
      </c>
      <c r="C12" s="17">
        <v>2.6268756045267402E-2</v>
      </c>
      <c r="D12" s="17">
        <v>2.18299522203672E-2</v>
      </c>
      <c r="E12" s="17">
        <v>3.00453734274241E-2</v>
      </c>
      <c r="F12" s="17"/>
      <c r="G12" s="17">
        <v>7.3000542143457303E-2</v>
      </c>
      <c r="H12" s="17">
        <v>1.9417076299635801E-2</v>
      </c>
      <c r="I12" s="17">
        <v>1.8736306947973898E-2</v>
      </c>
      <c r="J12" s="17">
        <v>1.6613064026646598E-2</v>
      </c>
      <c r="K12" s="17">
        <v>2.2472926585341901E-2</v>
      </c>
      <c r="L12" s="17">
        <v>2.1036703126687799E-2</v>
      </c>
      <c r="M12" s="17"/>
      <c r="N12" s="17">
        <v>1.72690312410269E-2</v>
      </c>
      <c r="O12" s="17">
        <v>2.1731541878838599E-2</v>
      </c>
      <c r="P12" s="17">
        <v>3.26712949208093E-2</v>
      </c>
      <c r="Q12" s="17">
        <v>2.6418203477658098E-2</v>
      </c>
      <c r="R12" s="17"/>
      <c r="S12" s="17">
        <v>2.9466157511829402E-2</v>
      </c>
      <c r="T12" s="17">
        <v>1.5809587651220001E-2</v>
      </c>
      <c r="U12" s="17">
        <v>1.22783577293584E-2</v>
      </c>
      <c r="V12" s="17">
        <v>4.8645418147259999E-2</v>
      </c>
      <c r="W12" s="17">
        <v>5.6394931155054603E-2</v>
      </c>
      <c r="X12" s="17"/>
      <c r="Y12" s="17">
        <v>5.39858631877164E-2</v>
      </c>
      <c r="Z12" s="17">
        <v>2.25087185462945E-2</v>
      </c>
      <c r="AA12" s="17">
        <v>8.7942472021384898E-3</v>
      </c>
      <c r="AB12" s="17">
        <v>1.01466389040905E-2</v>
      </c>
      <c r="AC12" s="17"/>
      <c r="AD12" s="17">
        <v>5.0436386809188501E-2</v>
      </c>
      <c r="AE12" s="17">
        <v>3.1977506087523602E-2</v>
      </c>
      <c r="AF12" s="17">
        <v>2.8656141807081401E-2</v>
      </c>
      <c r="AG12" s="17">
        <v>1.67580654030078E-2</v>
      </c>
      <c r="AH12" s="17">
        <v>1.7151426422540299E-2</v>
      </c>
      <c r="AI12" s="17">
        <v>1.7656765312250699E-2</v>
      </c>
      <c r="AJ12" s="17">
        <v>0</v>
      </c>
      <c r="AK12" s="17"/>
      <c r="AL12" s="17">
        <v>2.5607622303074999E-2</v>
      </c>
      <c r="AM12" s="17">
        <v>2.8333107786806599E-2</v>
      </c>
      <c r="AN12" s="17"/>
      <c r="AO12" s="17">
        <v>1.38163292968401E-2</v>
      </c>
      <c r="AP12" s="17">
        <v>3.4733317263040298E-2</v>
      </c>
      <c r="AQ12" s="17"/>
      <c r="AR12" s="17">
        <v>1.3784055910443399E-2</v>
      </c>
      <c r="AS12" s="17">
        <v>3.1435638927811899E-2</v>
      </c>
      <c r="AT12" s="17"/>
      <c r="AU12" s="17">
        <v>1.8843603736827998E-2</v>
      </c>
      <c r="AV12" s="17">
        <v>3.5092505015408899E-2</v>
      </c>
    </row>
    <row r="13" spans="2:48" x14ac:dyDescent="0.25">
      <c r="B13" s="27" t="s">
        <v>80</v>
      </c>
      <c r="C13" s="28">
        <v>5.0448975008092298E-2</v>
      </c>
      <c r="D13" s="28">
        <v>3.5722712347639199E-2</v>
      </c>
      <c r="E13" s="28">
        <v>6.4266001759092597E-2</v>
      </c>
      <c r="F13" s="28"/>
      <c r="G13" s="28">
        <v>3.00294978814118E-2</v>
      </c>
      <c r="H13" s="28">
        <v>1.37147142646086E-2</v>
      </c>
      <c r="I13" s="28">
        <v>8.8967578795939695E-2</v>
      </c>
      <c r="J13" s="28">
        <v>7.1352604059060007E-2</v>
      </c>
      <c r="K13" s="28">
        <v>6.7027491798181293E-2</v>
      </c>
      <c r="L13" s="28">
        <v>3.4883577268561401E-2</v>
      </c>
      <c r="M13" s="28"/>
      <c r="N13" s="28">
        <v>4.9989388563949098E-2</v>
      </c>
      <c r="O13" s="28">
        <v>4.3743115733080699E-2</v>
      </c>
      <c r="P13" s="28">
        <v>5.0601771779987197E-2</v>
      </c>
      <c r="Q13" s="28">
        <v>5.6343515083100003E-2</v>
      </c>
      <c r="R13" s="28"/>
      <c r="S13" s="28">
        <v>4.51305739383034E-2</v>
      </c>
      <c r="T13" s="28">
        <v>5.4807844532660098E-2</v>
      </c>
      <c r="U13" s="28">
        <v>5.2883586432798002E-2</v>
      </c>
      <c r="V13" s="28">
        <v>6.3180883684649705E-2</v>
      </c>
      <c r="W13" s="28">
        <v>6.5792476566592498E-2</v>
      </c>
      <c r="X13" s="28"/>
      <c r="Y13" s="28">
        <v>8.9675094671809494E-2</v>
      </c>
      <c r="Z13" s="28">
        <v>3.3455973215769902E-2</v>
      </c>
      <c r="AA13" s="28">
        <v>3.5468996060567699E-2</v>
      </c>
      <c r="AB13" s="28">
        <v>2.4636251918886298E-2</v>
      </c>
      <c r="AC13" s="28"/>
      <c r="AD13" s="28">
        <v>0.113234021069479</v>
      </c>
      <c r="AE13" s="28">
        <v>5.6115820688514603E-2</v>
      </c>
      <c r="AF13" s="28">
        <v>4.7336024812390798E-2</v>
      </c>
      <c r="AG13" s="28">
        <v>3.8104672208345201E-2</v>
      </c>
      <c r="AH13" s="28">
        <v>3.3088467468839498E-2</v>
      </c>
      <c r="AI13" s="28">
        <v>4.1397265824964198E-3</v>
      </c>
      <c r="AJ13" s="28">
        <v>1.9604591500383399E-2</v>
      </c>
      <c r="AK13" s="28"/>
      <c r="AL13" s="28">
        <v>4.6095048443991003E-2</v>
      </c>
      <c r="AM13" s="28">
        <v>2.6209212364594999E-2</v>
      </c>
      <c r="AN13" s="28"/>
      <c r="AO13" s="28">
        <v>4.9283632309948498E-2</v>
      </c>
      <c r="AP13" s="28">
        <v>2.8102754047300098E-2</v>
      </c>
      <c r="AQ13" s="28"/>
      <c r="AR13" s="28">
        <v>2.8563582744340201E-2</v>
      </c>
      <c r="AS13" s="28">
        <v>2.8774581934413099E-2</v>
      </c>
      <c r="AT13" s="28"/>
      <c r="AU13" s="28">
        <v>3.1973751508537498E-2</v>
      </c>
      <c r="AV13" s="28">
        <v>2.7035609295584601E-2</v>
      </c>
    </row>
    <row r="14" spans="2:48" x14ac:dyDescent="0.25">
      <c r="B14" s="16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V18"/>
  <sheetViews>
    <sheetView showGridLines="0" workbookViewId="0">
      <pane xSplit="2" topLeftCell="C1" activePane="topRight" state="frozen"/>
      <selection pane="topRight" activeCell="AD8" sqref="AD8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87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0.54043162808359901</v>
      </c>
      <c r="D9" s="17">
        <v>0.54116803875766895</v>
      </c>
      <c r="E9" s="17">
        <v>0.53890426700005201</v>
      </c>
      <c r="F9" s="17"/>
      <c r="G9" s="17">
        <v>0.51263174602010297</v>
      </c>
      <c r="H9" s="17">
        <v>0.57723133489228495</v>
      </c>
      <c r="I9" s="17">
        <v>0.54793705540795701</v>
      </c>
      <c r="J9" s="17">
        <v>0.54001279332977004</v>
      </c>
      <c r="K9" s="17">
        <v>0.56195579336501</v>
      </c>
      <c r="L9" s="17">
        <v>0.50297049797246696</v>
      </c>
      <c r="M9" s="17"/>
      <c r="N9" s="17">
        <v>0.56083015816430704</v>
      </c>
      <c r="O9" s="17">
        <v>0.55059471113810499</v>
      </c>
      <c r="P9" s="17">
        <v>0.54073452038984804</v>
      </c>
      <c r="Q9" s="17">
        <v>0.51664022144380595</v>
      </c>
      <c r="R9" s="17"/>
      <c r="S9" s="17">
        <v>0.52580754378462202</v>
      </c>
      <c r="T9" s="17">
        <v>0.58735086211640297</v>
      </c>
      <c r="U9" s="17">
        <v>0.56899369537398403</v>
      </c>
      <c r="V9" s="17">
        <v>0.52326954314811203</v>
      </c>
      <c r="W9" s="17">
        <v>0.426883495673054</v>
      </c>
      <c r="X9" s="17"/>
      <c r="Y9" s="17">
        <v>0.52512071776866698</v>
      </c>
      <c r="Z9" s="17">
        <v>0.52577709012684104</v>
      </c>
      <c r="AA9" s="17">
        <v>0.56000094379534604</v>
      </c>
      <c r="AB9" s="17">
        <v>0.65980605299789996</v>
      </c>
      <c r="AC9" s="17"/>
      <c r="AD9" s="17">
        <v>0.474092653612458</v>
      </c>
      <c r="AE9" s="17">
        <v>0.58877389871400498</v>
      </c>
      <c r="AF9" s="17">
        <v>0.51471028707341304</v>
      </c>
      <c r="AG9" s="17">
        <v>0.53015827368249402</v>
      </c>
      <c r="AH9" s="17">
        <v>0.509825620022342</v>
      </c>
      <c r="AI9" s="17">
        <v>0.61029671041032596</v>
      </c>
      <c r="AJ9" s="17">
        <v>0.56530335653799602</v>
      </c>
      <c r="AK9" s="17"/>
      <c r="AL9" s="17">
        <v>0.57628982360740899</v>
      </c>
      <c r="AM9" s="17">
        <v>0.52548095733486999</v>
      </c>
      <c r="AN9" s="17"/>
      <c r="AO9" s="17">
        <v>0.59336205101081596</v>
      </c>
      <c r="AP9" s="17">
        <v>0.56698934296426096</v>
      </c>
      <c r="AQ9" s="17"/>
      <c r="AR9" s="17">
        <v>0.59760763485040802</v>
      </c>
      <c r="AS9" s="17">
        <v>0.53471691431980195</v>
      </c>
      <c r="AT9" s="17"/>
      <c r="AU9" s="17">
        <v>0.58703631449207305</v>
      </c>
      <c r="AV9" s="17">
        <v>0.54600359514609798</v>
      </c>
    </row>
    <row r="10" spans="2:48" x14ac:dyDescent="0.25">
      <c r="B10" s="18" t="s">
        <v>77</v>
      </c>
      <c r="C10" s="17">
        <v>0.333418824914888</v>
      </c>
      <c r="D10" s="17">
        <v>0.34513418364321102</v>
      </c>
      <c r="E10" s="17">
        <v>0.32357969496647598</v>
      </c>
      <c r="F10" s="17"/>
      <c r="G10" s="17">
        <v>0.33205549035530102</v>
      </c>
      <c r="H10" s="17">
        <v>0.31905550154599099</v>
      </c>
      <c r="I10" s="17">
        <v>0.31073169584976501</v>
      </c>
      <c r="J10" s="17">
        <v>0.32922704685998599</v>
      </c>
      <c r="K10" s="17">
        <v>0.30885949484851899</v>
      </c>
      <c r="L10" s="17">
        <v>0.38639812801069601</v>
      </c>
      <c r="M10" s="17"/>
      <c r="N10" s="17">
        <v>0.29616474197647202</v>
      </c>
      <c r="O10" s="17">
        <v>0.33813502223877701</v>
      </c>
      <c r="P10" s="17">
        <v>0.32789976674367499</v>
      </c>
      <c r="Q10" s="17">
        <v>0.36459571880948399</v>
      </c>
      <c r="R10" s="17"/>
      <c r="S10" s="17">
        <v>0.352324759689921</v>
      </c>
      <c r="T10" s="17">
        <v>0.285610447893686</v>
      </c>
      <c r="U10" s="17">
        <v>0.30588228840977499</v>
      </c>
      <c r="V10" s="17">
        <v>0.33578426775695103</v>
      </c>
      <c r="W10" s="17">
        <v>0.40544843226091398</v>
      </c>
      <c r="X10" s="17"/>
      <c r="Y10" s="17">
        <v>0.30929772676349498</v>
      </c>
      <c r="Z10" s="17">
        <v>0.355945123518496</v>
      </c>
      <c r="AA10" s="17">
        <v>0.338416994415081</v>
      </c>
      <c r="AB10" s="17">
        <v>0.27951176577446402</v>
      </c>
      <c r="AC10" s="17"/>
      <c r="AD10" s="17">
        <v>0.36508757161306399</v>
      </c>
      <c r="AE10" s="17">
        <v>0.27001109444775501</v>
      </c>
      <c r="AF10" s="17">
        <v>0.36289974385724899</v>
      </c>
      <c r="AG10" s="17">
        <v>0.374846980982666</v>
      </c>
      <c r="AH10" s="17">
        <v>0.36170023744448498</v>
      </c>
      <c r="AI10" s="17">
        <v>0.30856751837491397</v>
      </c>
      <c r="AJ10" s="17">
        <v>0.38744632309836502</v>
      </c>
      <c r="AK10" s="17"/>
      <c r="AL10" s="17">
        <v>0.32194474105993898</v>
      </c>
      <c r="AM10" s="17">
        <v>0.34816554982401698</v>
      </c>
      <c r="AN10" s="17"/>
      <c r="AO10" s="17">
        <v>0.30343771384830598</v>
      </c>
      <c r="AP10" s="17">
        <v>0.33303702494891602</v>
      </c>
      <c r="AQ10" s="17"/>
      <c r="AR10" s="17">
        <v>0.31746034590529898</v>
      </c>
      <c r="AS10" s="17">
        <v>0.34257288053733198</v>
      </c>
      <c r="AT10" s="17"/>
      <c r="AU10" s="17">
        <v>0.33115467427223599</v>
      </c>
      <c r="AV10" s="17">
        <v>0.33518464788253399</v>
      </c>
    </row>
    <row r="11" spans="2:48" x14ac:dyDescent="0.25">
      <c r="B11" s="18" t="s">
        <v>78</v>
      </c>
      <c r="C11" s="17">
        <v>5.8833849175060501E-2</v>
      </c>
      <c r="D11" s="17">
        <v>5.8518346877466099E-2</v>
      </c>
      <c r="E11" s="17">
        <v>5.8607810699255899E-2</v>
      </c>
      <c r="F11" s="17"/>
      <c r="G11" s="17">
        <v>7.3903571646046703E-2</v>
      </c>
      <c r="H11" s="17">
        <v>6.5641752956091801E-2</v>
      </c>
      <c r="I11" s="17">
        <v>3.9534640786946802E-2</v>
      </c>
      <c r="J11" s="17">
        <v>4.6047019039492001E-2</v>
      </c>
      <c r="K11" s="17">
        <v>6.0294485027302697E-2</v>
      </c>
      <c r="L11" s="17">
        <v>6.7767814450285097E-2</v>
      </c>
      <c r="M11" s="17"/>
      <c r="N11" s="17">
        <v>8.3664561494431799E-2</v>
      </c>
      <c r="O11" s="17">
        <v>6.64399315467646E-2</v>
      </c>
      <c r="P11" s="17">
        <v>5.35403246358198E-2</v>
      </c>
      <c r="Q11" s="17">
        <v>4.3005918573031501E-2</v>
      </c>
      <c r="R11" s="17"/>
      <c r="S11" s="17">
        <v>6.3316190694370195E-2</v>
      </c>
      <c r="T11" s="17">
        <v>5.5325660990096399E-2</v>
      </c>
      <c r="U11" s="17">
        <v>4.3018039627664997E-2</v>
      </c>
      <c r="V11" s="17">
        <v>7.1186904302508403E-2</v>
      </c>
      <c r="W11" s="17">
        <v>3.46348443069599E-2</v>
      </c>
      <c r="X11" s="17"/>
      <c r="Y11" s="17">
        <v>4.9433507474685799E-2</v>
      </c>
      <c r="Z11" s="17">
        <v>5.9392082173630303E-2</v>
      </c>
      <c r="AA11" s="17">
        <v>6.5856955861424399E-2</v>
      </c>
      <c r="AB11" s="17">
        <v>3.7391618456776299E-2</v>
      </c>
      <c r="AC11" s="17"/>
      <c r="AD11" s="17">
        <v>6.5269282706968898E-2</v>
      </c>
      <c r="AE11" s="17">
        <v>5.0962737338123301E-2</v>
      </c>
      <c r="AF11" s="17">
        <v>5.4577513821514802E-2</v>
      </c>
      <c r="AG11" s="17">
        <v>4.7416218665402299E-2</v>
      </c>
      <c r="AH11" s="17">
        <v>8.2392791225465306E-2</v>
      </c>
      <c r="AI11" s="17">
        <v>5.1426768189853797E-2</v>
      </c>
      <c r="AJ11" s="17">
        <v>2.7645728863255101E-2</v>
      </c>
      <c r="AK11" s="17"/>
      <c r="AL11" s="17">
        <v>5.2159651486056897E-2</v>
      </c>
      <c r="AM11" s="17">
        <v>7.3045634682844598E-2</v>
      </c>
      <c r="AN11" s="17"/>
      <c r="AO11" s="17">
        <v>4.7312913445727502E-2</v>
      </c>
      <c r="AP11" s="17">
        <v>6.0284334229971898E-2</v>
      </c>
      <c r="AQ11" s="17"/>
      <c r="AR11" s="17">
        <v>4.3698068283465903E-2</v>
      </c>
      <c r="AS11" s="17">
        <v>7.1654681527374905E-2</v>
      </c>
      <c r="AT11" s="17"/>
      <c r="AU11" s="17">
        <v>4.0361966601135599E-2</v>
      </c>
      <c r="AV11" s="17">
        <v>6.9488576858500697E-2</v>
      </c>
    </row>
    <row r="12" spans="2:48" x14ac:dyDescent="0.25">
      <c r="B12" s="18" t="s">
        <v>79</v>
      </c>
      <c r="C12" s="17">
        <v>1.97677077154381E-2</v>
      </c>
      <c r="D12" s="17">
        <v>2.2708087288977798E-2</v>
      </c>
      <c r="E12" s="17">
        <v>1.72507559320557E-2</v>
      </c>
      <c r="F12" s="17"/>
      <c r="G12" s="17">
        <v>3.8359467172492501E-2</v>
      </c>
      <c r="H12" s="17">
        <v>1.8007809152901101E-2</v>
      </c>
      <c r="I12" s="17">
        <v>1.6652016895218901E-2</v>
      </c>
      <c r="J12" s="17">
        <v>1.20140663292385E-2</v>
      </c>
      <c r="K12" s="17">
        <v>2.6847642454396501E-2</v>
      </c>
      <c r="L12" s="17">
        <v>1.31838449265252E-2</v>
      </c>
      <c r="M12" s="17"/>
      <c r="N12" s="17">
        <v>1.81649863082778E-2</v>
      </c>
      <c r="O12" s="17">
        <v>8.5230012638588797E-3</v>
      </c>
      <c r="P12" s="17">
        <v>2.8406763989430799E-2</v>
      </c>
      <c r="Q12" s="17">
        <v>1.6913707695518702E-2</v>
      </c>
      <c r="R12" s="17"/>
      <c r="S12" s="17">
        <v>2.13620623564976E-2</v>
      </c>
      <c r="T12" s="17">
        <v>1.2437420095840901E-2</v>
      </c>
      <c r="U12" s="17">
        <v>1.67834038600264E-2</v>
      </c>
      <c r="V12" s="17">
        <v>2.1077117092758401E-2</v>
      </c>
      <c r="W12" s="17">
        <v>5.6394931155054603E-2</v>
      </c>
      <c r="X12" s="17"/>
      <c r="Y12" s="17">
        <v>2.9398565394439899E-2</v>
      </c>
      <c r="Z12" s="17">
        <v>1.9174949241662E-2</v>
      </c>
      <c r="AA12" s="17">
        <v>1.35632372766454E-2</v>
      </c>
      <c r="AB12" s="17">
        <v>1.01466389040905E-2</v>
      </c>
      <c r="AC12" s="17"/>
      <c r="AD12" s="17">
        <v>1.7463796476453599E-2</v>
      </c>
      <c r="AE12" s="17">
        <v>2.52035009413611E-2</v>
      </c>
      <c r="AF12" s="17">
        <v>2.1303001144299401E-2</v>
      </c>
      <c r="AG12" s="17">
        <v>1.16602441226131E-2</v>
      </c>
      <c r="AH12" s="17">
        <v>1.67863559074997E-2</v>
      </c>
      <c r="AI12" s="17">
        <v>2.62110500709717E-2</v>
      </c>
      <c r="AJ12" s="17">
        <v>0</v>
      </c>
      <c r="AK12" s="17"/>
      <c r="AL12" s="17">
        <v>1.32582610978493E-2</v>
      </c>
      <c r="AM12" s="17">
        <v>2.4960854878970699E-2</v>
      </c>
      <c r="AN12" s="17"/>
      <c r="AO12" s="17">
        <v>1.6082691253581902E-2</v>
      </c>
      <c r="AP12" s="17">
        <v>2.0685127345918201E-2</v>
      </c>
      <c r="AQ12" s="17"/>
      <c r="AR12" s="17">
        <v>1.03766516573107E-2</v>
      </c>
      <c r="AS12" s="17">
        <v>2.6294069335134899E-2</v>
      </c>
      <c r="AT12" s="17"/>
      <c r="AU12" s="17">
        <v>1.24562069049967E-2</v>
      </c>
      <c r="AV12" s="17">
        <v>2.6135375917855801E-2</v>
      </c>
    </row>
    <row r="13" spans="2:48" x14ac:dyDescent="0.25">
      <c r="B13" s="27" t="s">
        <v>80</v>
      </c>
      <c r="C13" s="28">
        <v>4.7547990111014397E-2</v>
      </c>
      <c r="D13" s="28">
        <v>3.2471343432676499E-2</v>
      </c>
      <c r="E13" s="28">
        <v>6.1657471402160401E-2</v>
      </c>
      <c r="F13" s="28"/>
      <c r="G13" s="28">
        <v>4.3049724806057302E-2</v>
      </c>
      <c r="H13" s="28">
        <v>2.0063601452730902E-2</v>
      </c>
      <c r="I13" s="28">
        <v>8.5144591060111699E-2</v>
      </c>
      <c r="J13" s="28">
        <v>7.26990744415138E-2</v>
      </c>
      <c r="K13" s="28">
        <v>4.2042584304771001E-2</v>
      </c>
      <c r="L13" s="28">
        <v>2.9679714640027301E-2</v>
      </c>
      <c r="M13" s="28"/>
      <c r="N13" s="28">
        <v>4.1175552056511099E-2</v>
      </c>
      <c r="O13" s="28">
        <v>3.6307333812494097E-2</v>
      </c>
      <c r="P13" s="28">
        <v>4.9418624241225902E-2</v>
      </c>
      <c r="Q13" s="28">
        <v>5.88444334781595E-2</v>
      </c>
      <c r="R13" s="28"/>
      <c r="S13" s="28">
        <v>3.7189443474589301E-2</v>
      </c>
      <c r="T13" s="28">
        <v>5.9275608903973799E-2</v>
      </c>
      <c r="U13" s="28">
        <v>6.5322572728549105E-2</v>
      </c>
      <c r="V13" s="28">
        <v>4.8682167699670001E-2</v>
      </c>
      <c r="W13" s="28">
        <v>7.6638296604017594E-2</v>
      </c>
      <c r="X13" s="28"/>
      <c r="Y13" s="28">
        <v>8.6749482598712596E-2</v>
      </c>
      <c r="Z13" s="28">
        <v>3.9710754939370603E-2</v>
      </c>
      <c r="AA13" s="28">
        <v>2.2161868651502901E-2</v>
      </c>
      <c r="AB13" s="28">
        <v>1.3143923866769E-2</v>
      </c>
      <c r="AC13" s="28"/>
      <c r="AD13" s="28">
        <v>7.8086695591055397E-2</v>
      </c>
      <c r="AE13" s="28">
        <v>6.5048768558755798E-2</v>
      </c>
      <c r="AF13" s="28">
        <v>4.6509454103523501E-2</v>
      </c>
      <c r="AG13" s="28">
        <v>3.5918282546824103E-2</v>
      </c>
      <c r="AH13" s="28">
        <v>2.9294995400207899E-2</v>
      </c>
      <c r="AI13" s="28">
        <v>3.4979529539341798E-3</v>
      </c>
      <c r="AJ13" s="28">
        <v>1.9604591500383399E-2</v>
      </c>
      <c r="AK13" s="28"/>
      <c r="AL13" s="28">
        <v>3.63475227487449E-2</v>
      </c>
      <c r="AM13" s="28">
        <v>2.8347003279297501E-2</v>
      </c>
      <c r="AN13" s="28"/>
      <c r="AO13" s="28">
        <v>3.98046304415689E-2</v>
      </c>
      <c r="AP13" s="28">
        <v>1.9004170510932301E-2</v>
      </c>
      <c r="AQ13" s="28"/>
      <c r="AR13" s="28">
        <v>3.08572993035163E-2</v>
      </c>
      <c r="AS13" s="28">
        <v>2.47614542803558E-2</v>
      </c>
      <c r="AT13" s="28"/>
      <c r="AU13" s="28">
        <v>2.89908377295593E-2</v>
      </c>
      <c r="AV13" s="28">
        <v>2.3187804195011E-2</v>
      </c>
    </row>
    <row r="14" spans="2:48" x14ac:dyDescent="0.25">
      <c r="B14" s="16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V21"/>
  <sheetViews>
    <sheetView showGridLines="0" workbookViewId="0">
      <pane xSplit="2" topLeftCell="C1" activePane="topRight" state="frozen"/>
      <selection pane="topRight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95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88</v>
      </c>
      <c r="C9" s="17">
        <v>0.70675570057191495</v>
      </c>
      <c r="D9" s="17">
        <v>0.68447107435385901</v>
      </c>
      <c r="E9" s="17">
        <v>0.73090124703699599</v>
      </c>
      <c r="F9" s="17"/>
      <c r="G9" s="17">
        <v>0.61720490327069999</v>
      </c>
      <c r="H9" s="17">
        <v>0.73158731945910704</v>
      </c>
      <c r="I9" s="17">
        <v>0.71757829483327196</v>
      </c>
      <c r="J9" s="17">
        <v>0.67956987290834703</v>
      </c>
      <c r="K9" s="17">
        <v>0.74101565123070701</v>
      </c>
      <c r="L9" s="17">
        <v>0.72299743772987601</v>
      </c>
      <c r="M9" s="17"/>
      <c r="N9" s="17">
        <v>0.68266646265257802</v>
      </c>
      <c r="O9" s="17">
        <v>0.72482136241456196</v>
      </c>
      <c r="P9" s="17">
        <v>0.69094437094719796</v>
      </c>
      <c r="Q9" s="17">
        <v>0.73337099255316196</v>
      </c>
      <c r="R9" s="17"/>
      <c r="S9" s="17">
        <v>0.70420465077011196</v>
      </c>
      <c r="T9" s="17">
        <v>0.75546651087518601</v>
      </c>
      <c r="U9" s="17">
        <v>0.66269370218465795</v>
      </c>
      <c r="V9" s="17">
        <v>0.69503654676003002</v>
      </c>
      <c r="W9" s="17">
        <v>0.74906738591849598</v>
      </c>
      <c r="X9" s="17"/>
      <c r="Y9" s="17">
        <v>0.66433196931388605</v>
      </c>
      <c r="Z9" s="17">
        <v>0.73032607694298002</v>
      </c>
      <c r="AA9" s="17">
        <v>0.71825872707307703</v>
      </c>
      <c r="AB9" s="17">
        <v>0.73696037566596995</v>
      </c>
      <c r="AC9" s="17"/>
      <c r="AD9" s="17">
        <v>0.59783295379410994</v>
      </c>
      <c r="AE9" s="17">
        <v>0.68437223121558399</v>
      </c>
      <c r="AF9" s="17">
        <v>0.71910370999713003</v>
      </c>
      <c r="AG9" s="17">
        <v>0.74385758066329599</v>
      </c>
      <c r="AH9" s="17">
        <v>0.73776322424868701</v>
      </c>
      <c r="AI9" s="17">
        <v>0.77198374102985601</v>
      </c>
      <c r="AJ9" s="17">
        <v>0.75063982578635002</v>
      </c>
      <c r="AK9" s="17"/>
      <c r="AL9" s="17">
        <v>0.73729022716236403</v>
      </c>
      <c r="AM9" s="17">
        <v>0.68361259502371896</v>
      </c>
      <c r="AN9" s="17"/>
      <c r="AO9" s="17">
        <v>0.71429574245386895</v>
      </c>
      <c r="AP9" s="17">
        <v>0.68073743607649795</v>
      </c>
      <c r="AQ9" s="17"/>
      <c r="AR9" s="17">
        <v>0.72893399439713302</v>
      </c>
      <c r="AS9" s="17">
        <v>0.69397306263935699</v>
      </c>
      <c r="AT9" s="17"/>
      <c r="AU9" s="17">
        <v>0.73199012572979405</v>
      </c>
      <c r="AV9" s="17">
        <v>0.70297079625431602</v>
      </c>
    </row>
    <row r="10" spans="2:48" x14ac:dyDescent="0.25">
      <c r="B10" s="18" t="s">
        <v>89</v>
      </c>
      <c r="C10" s="17">
        <v>0.54947811296647497</v>
      </c>
      <c r="D10" s="17">
        <v>0.50885401834504096</v>
      </c>
      <c r="E10" s="17">
        <v>0.58526588742744001</v>
      </c>
      <c r="F10" s="17"/>
      <c r="G10" s="17">
        <v>0.52672810299492301</v>
      </c>
      <c r="H10" s="17">
        <v>0.65346390310841296</v>
      </c>
      <c r="I10" s="17">
        <v>0.61811594320980701</v>
      </c>
      <c r="J10" s="17">
        <v>0.56345349476213502</v>
      </c>
      <c r="K10" s="17">
        <v>0.57183517629662595</v>
      </c>
      <c r="L10" s="17">
        <v>0.39310489825350298</v>
      </c>
      <c r="M10" s="17"/>
      <c r="N10" s="17">
        <v>0.54799191157292204</v>
      </c>
      <c r="O10" s="17">
        <v>0.56134307281121398</v>
      </c>
      <c r="P10" s="17">
        <v>0.52583704856687896</v>
      </c>
      <c r="Q10" s="17">
        <v>0.57784607701857404</v>
      </c>
      <c r="R10" s="17"/>
      <c r="S10" s="17">
        <v>0.51385743198477196</v>
      </c>
      <c r="T10" s="17">
        <v>0.61353170114822897</v>
      </c>
      <c r="U10" s="17">
        <v>0.61273858643189605</v>
      </c>
      <c r="V10" s="17">
        <v>0.56256736322789802</v>
      </c>
      <c r="W10" s="17">
        <v>0.59416234494127995</v>
      </c>
      <c r="X10" s="17"/>
      <c r="Y10" s="17">
        <v>0.52335535584592496</v>
      </c>
      <c r="Z10" s="17">
        <v>0.56372712644726497</v>
      </c>
      <c r="AA10" s="17">
        <v>0.548949867137704</v>
      </c>
      <c r="AB10" s="17">
        <v>0.60267525136436395</v>
      </c>
      <c r="AC10" s="17"/>
      <c r="AD10" s="17">
        <v>0.48537522029014302</v>
      </c>
      <c r="AE10" s="17">
        <v>0.58278770973062999</v>
      </c>
      <c r="AF10" s="17">
        <v>0.53078484591127195</v>
      </c>
      <c r="AG10" s="17">
        <v>0.58031102314736704</v>
      </c>
      <c r="AH10" s="17">
        <v>0.55198756917951697</v>
      </c>
      <c r="AI10" s="17">
        <v>0.52133077931584104</v>
      </c>
      <c r="AJ10" s="17">
        <v>0.57373777513676305</v>
      </c>
      <c r="AK10" s="17"/>
      <c r="AL10" s="17">
        <v>0.59744584308233595</v>
      </c>
      <c r="AM10" s="17">
        <v>0.46693383915919201</v>
      </c>
      <c r="AN10" s="17"/>
      <c r="AO10" s="17">
        <v>0.61905457503984196</v>
      </c>
      <c r="AP10" s="17">
        <v>0.47409746402706598</v>
      </c>
      <c r="AQ10" s="17"/>
      <c r="AR10" s="17">
        <v>0.61650086521184999</v>
      </c>
      <c r="AS10" s="17">
        <v>0.47765122337228</v>
      </c>
      <c r="AT10" s="17"/>
      <c r="AU10" s="17">
        <v>0.59928245649796197</v>
      </c>
      <c r="AV10" s="17">
        <v>0.50795697369311099</v>
      </c>
    </row>
    <row r="11" spans="2:48" ht="30" x14ac:dyDescent="0.25">
      <c r="B11" s="18" t="s">
        <v>90</v>
      </c>
      <c r="C11" s="17">
        <v>0.50345559538585805</v>
      </c>
      <c r="D11" s="17">
        <v>0.496131601735813</v>
      </c>
      <c r="E11" s="17">
        <v>0.51274961900231097</v>
      </c>
      <c r="F11" s="17"/>
      <c r="G11" s="17">
        <v>0.448565448127</v>
      </c>
      <c r="H11" s="17">
        <v>0.53397452076025098</v>
      </c>
      <c r="I11" s="17">
        <v>0.49030047757258199</v>
      </c>
      <c r="J11" s="17">
        <v>0.46302167581020098</v>
      </c>
      <c r="K11" s="17">
        <v>0.46879475003778398</v>
      </c>
      <c r="L11" s="17">
        <v>0.57729514435762397</v>
      </c>
      <c r="M11" s="17"/>
      <c r="N11" s="17">
        <v>0.505276064201306</v>
      </c>
      <c r="O11" s="17">
        <v>0.454097448062039</v>
      </c>
      <c r="P11" s="17">
        <v>0.50440336446633904</v>
      </c>
      <c r="Q11" s="17">
        <v>0.54342385817267003</v>
      </c>
      <c r="R11" s="17"/>
      <c r="S11" s="17">
        <v>0.51962248376678499</v>
      </c>
      <c r="T11" s="17">
        <v>0.51361978354325799</v>
      </c>
      <c r="U11" s="17">
        <v>0.43594112655154899</v>
      </c>
      <c r="V11" s="17">
        <v>0.45991725162012898</v>
      </c>
      <c r="W11" s="17">
        <v>0.54764806474154004</v>
      </c>
      <c r="X11" s="17"/>
      <c r="Y11" s="17">
        <v>0.47745912107111899</v>
      </c>
      <c r="Z11" s="17">
        <v>0.511959598898725</v>
      </c>
      <c r="AA11" s="17">
        <v>0.53701578181448595</v>
      </c>
      <c r="AB11" s="17">
        <v>0.44394401406018102</v>
      </c>
      <c r="AC11" s="17"/>
      <c r="AD11" s="17">
        <v>0.41414503660279001</v>
      </c>
      <c r="AE11" s="17">
        <v>0.45377267621143402</v>
      </c>
      <c r="AF11" s="17">
        <v>0.540890000023585</v>
      </c>
      <c r="AG11" s="17">
        <v>0.52813596657776396</v>
      </c>
      <c r="AH11" s="17">
        <v>0.54629493348533897</v>
      </c>
      <c r="AI11" s="17">
        <v>0.54650933946080005</v>
      </c>
      <c r="AJ11" s="17">
        <v>0.57954872047188599</v>
      </c>
      <c r="AK11" s="17"/>
      <c r="AL11" s="17">
        <v>0.51116742791598802</v>
      </c>
      <c r="AM11" s="17">
        <v>0.51738952011599904</v>
      </c>
      <c r="AN11" s="17"/>
      <c r="AO11" s="17">
        <v>0.48494098267580499</v>
      </c>
      <c r="AP11" s="17">
        <v>0.53948424009203599</v>
      </c>
      <c r="AQ11" s="17"/>
      <c r="AR11" s="17">
        <v>0.50020088066379897</v>
      </c>
      <c r="AS11" s="17">
        <v>0.50872146942848795</v>
      </c>
      <c r="AT11" s="17"/>
      <c r="AU11" s="17">
        <v>0.51765175810072395</v>
      </c>
      <c r="AV11" s="17">
        <v>0.50422391746915096</v>
      </c>
    </row>
    <row r="12" spans="2:48" x14ac:dyDescent="0.25">
      <c r="B12" s="18" t="s">
        <v>91</v>
      </c>
      <c r="C12" s="17">
        <v>0.25453116988197899</v>
      </c>
      <c r="D12" s="17">
        <v>0.27443606263216902</v>
      </c>
      <c r="E12" s="17">
        <v>0.23914656328443801</v>
      </c>
      <c r="F12" s="17"/>
      <c r="G12" s="17">
        <v>0.248539844886977</v>
      </c>
      <c r="H12" s="17">
        <v>0.261674415959125</v>
      </c>
      <c r="I12" s="17">
        <v>0.25479003749328</v>
      </c>
      <c r="J12" s="17">
        <v>0.22518328920035499</v>
      </c>
      <c r="K12" s="17">
        <v>0.23093332539780601</v>
      </c>
      <c r="L12" s="17">
        <v>0.29237882852451302</v>
      </c>
      <c r="M12" s="17"/>
      <c r="N12" s="17">
        <v>0.25760199685025997</v>
      </c>
      <c r="O12" s="17">
        <v>0.24032226740298601</v>
      </c>
      <c r="P12" s="17">
        <v>0.27042147355461998</v>
      </c>
      <c r="Q12" s="17">
        <v>0.23939236231904901</v>
      </c>
      <c r="R12" s="17"/>
      <c r="S12" s="17">
        <v>0.25621182531280201</v>
      </c>
      <c r="T12" s="17">
        <v>0.220563763537377</v>
      </c>
      <c r="U12" s="17">
        <v>0.327258103075244</v>
      </c>
      <c r="V12" s="17">
        <v>0.22849729586159701</v>
      </c>
      <c r="W12" s="17">
        <v>0.12531154137457901</v>
      </c>
      <c r="X12" s="17"/>
      <c r="Y12" s="17">
        <v>0.204363946096387</v>
      </c>
      <c r="Z12" s="17">
        <v>0.24998195231238601</v>
      </c>
      <c r="AA12" s="17">
        <v>0.29836909487021801</v>
      </c>
      <c r="AB12" s="17">
        <v>0.32725092233700398</v>
      </c>
      <c r="AC12" s="17"/>
      <c r="AD12" s="17">
        <v>0.22376642857503501</v>
      </c>
      <c r="AE12" s="17">
        <v>0.248607837676072</v>
      </c>
      <c r="AF12" s="17">
        <v>0.241170274584046</v>
      </c>
      <c r="AG12" s="17">
        <v>0.25339818395649699</v>
      </c>
      <c r="AH12" s="17">
        <v>0.245273206252862</v>
      </c>
      <c r="AI12" s="17">
        <v>0.352522480457793</v>
      </c>
      <c r="AJ12" s="17">
        <v>0.31067867981730002</v>
      </c>
      <c r="AK12" s="17"/>
      <c r="AL12" s="17">
        <v>0.257900413169319</v>
      </c>
      <c r="AM12" s="17">
        <v>0.30559788657588499</v>
      </c>
      <c r="AN12" s="17"/>
      <c r="AO12" s="17">
        <v>0.26290466882479402</v>
      </c>
      <c r="AP12" s="17">
        <v>0.29257062404770601</v>
      </c>
      <c r="AQ12" s="17"/>
      <c r="AR12" s="17">
        <v>0.26196918226773003</v>
      </c>
      <c r="AS12" s="17">
        <v>0.30488165550295399</v>
      </c>
      <c r="AT12" s="17"/>
      <c r="AU12" s="17">
        <v>0.26723118037888699</v>
      </c>
      <c r="AV12" s="17">
        <v>0.27999185591919501</v>
      </c>
    </row>
    <row r="13" spans="2:48" x14ac:dyDescent="0.25">
      <c r="B13" s="18" t="s">
        <v>92</v>
      </c>
      <c r="C13" s="17">
        <v>0.21183653212925899</v>
      </c>
      <c r="D13" s="17">
        <v>0.22368063568881899</v>
      </c>
      <c r="E13" s="17">
        <v>0.19859268131545901</v>
      </c>
      <c r="F13" s="17"/>
      <c r="G13" s="17">
        <v>0.33621209053513601</v>
      </c>
      <c r="H13" s="17">
        <v>0.22864093204620101</v>
      </c>
      <c r="I13" s="17">
        <v>0.22134770935783901</v>
      </c>
      <c r="J13" s="17">
        <v>0.20903491350765899</v>
      </c>
      <c r="K13" s="17">
        <v>0.17059686195814799</v>
      </c>
      <c r="L13" s="17">
        <v>0.15233536189949901</v>
      </c>
      <c r="M13" s="17"/>
      <c r="N13" s="17">
        <v>0.212977819870382</v>
      </c>
      <c r="O13" s="17">
        <v>0.22707010202147199</v>
      </c>
      <c r="P13" s="17">
        <v>0.23025795418227499</v>
      </c>
      <c r="Q13" s="17">
        <v>0.16853238862455</v>
      </c>
      <c r="R13" s="17"/>
      <c r="S13" s="17">
        <v>0.19861508048748899</v>
      </c>
      <c r="T13" s="17">
        <v>0.202185595622525</v>
      </c>
      <c r="U13" s="17">
        <v>0.309934946117146</v>
      </c>
      <c r="V13" s="17">
        <v>0.19890441152863</v>
      </c>
      <c r="W13" s="17">
        <v>9.1346668812581702E-2</v>
      </c>
      <c r="X13" s="17"/>
      <c r="Y13" s="17">
        <v>0.22131248013458399</v>
      </c>
      <c r="Z13" s="17">
        <v>0.20713597184965199</v>
      </c>
      <c r="AA13" s="17">
        <v>0.20423252218930399</v>
      </c>
      <c r="AB13" s="17">
        <v>0.192147032349826</v>
      </c>
      <c r="AC13" s="17"/>
      <c r="AD13" s="17">
        <v>0.25706026576945201</v>
      </c>
      <c r="AE13" s="17">
        <v>0.25757018057716802</v>
      </c>
      <c r="AF13" s="17">
        <v>0.191126038486784</v>
      </c>
      <c r="AG13" s="17">
        <v>0.21250316715682099</v>
      </c>
      <c r="AH13" s="17">
        <v>0.161977880832403</v>
      </c>
      <c r="AI13" s="17">
        <v>0.19873048313468</v>
      </c>
      <c r="AJ13" s="17">
        <v>0.16387340467834099</v>
      </c>
      <c r="AK13" s="17"/>
      <c r="AL13" s="17">
        <v>0.207364611416819</v>
      </c>
      <c r="AM13" s="17">
        <v>0.22877270777823999</v>
      </c>
      <c r="AN13" s="17"/>
      <c r="AO13" s="17">
        <v>0.22086874892241401</v>
      </c>
      <c r="AP13" s="17">
        <v>0.25166891021986798</v>
      </c>
      <c r="AQ13" s="17"/>
      <c r="AR13" s="17">
        <v>0.219084202403665</v>
      </c>
      <c r="AS13" s="17">
        <v>0.245082029218671</v>
      </c>
      <c r="AT13" s="17"/>
      <c r="AU13" s="17">
        <v>0.20098870266595201</v>
      </c>
      <c r="AV13" s="17">
        <v>0.245329999887097</v>
      </c>
    </row>
    <row r="14" spans="2:48" x14ac:dyDescent="0.25">
      <c r="B14" s="18" t="s">
        <v>93</v>
      </c>
      <c r="C14" s="17">
        <v>0.17834085096386301</v>
      </c>
      <c r="D14" s="17">
        <v>0.184604542986405</v>
      </c>
      <c r="E14" s="17">
        <v>0.16990152875455</v>
      </c>
      <c r="F14" s="17"/>
      <c r="G14" s="17">
        <v>0.307189223017654</v>
      </c>
      <c r="H14" s="17">
        <v>0.22014720983015101</v>
      </c>
      <c r="I14" s="17">
        <v>0.16642278483724601</v>
      </c>
      <c r="J14" s="17">
        <v>0.16914388149689699</v>
      </c>
      <c r="K14" s="17">
        <v>0.132092163877189</v>
      </c>
      <c r="L14" s="17">
        <v>0.12037231040218099</v>
      </c>
      <c r="M14" s="17"/>
      <c r="N14" s="17">
        <v>0.211061741973534</v>
      </c>
      <c r="O14" s="17">
        <v>0.190467634581553</v>
      </c>
      <c r="P14" s="17">
        <v>0.155778758447145</v>
      </c>
      <c r="Q14" s="17">
        <v>0.18044511328993701</v>
      </c>
      <c r="R14" s="17"/>
      <c r="S14" s="17">
        <v>0.169356679648069</v>
      </c>
      <c r="T14" s="17">
        <v>0.18239225218267399</v>
      </c>
      <c r="U14" s="17">
        <v>0.215205257467626</v>
      </c>
      <c r="V14" s="17">
        <v>0.16481780945036401</v>
      </c>
      <c r="W14" s="17">
        <v>0.22385721930056299</v>
      </c>
      <c r="X14" s="17"/>
      <c r="Y14" s="17">
        <v>0.16353361885823001</v>
      </c>
      <c r="Z14" s="17">
        <v>0.16389697776105999</v>
      </c>
      <c r="AA14" s="17">
        <v>0.20647827430857699</v>
      </c>
      <c r="AB14" s="17">
        <v>0.18065887018326501</v>
      </c>
      <c r="AC14" s="17"/>
      <c r="AD14" s="17">
        <v>0.26750594663169203</v>
      </c>
      <c r="AE14" s="17">
        <v>0.178534070931683</v>
      </c>
      <c r="AF14" s="17">
        <v>0.141916297137273</v>
      </c>
      <c r="AG14" s="17">
        <v>0.16582448480446799</v>
      </c>
      <c r="AH14" s="17">
        <v>0.158394588441682</v>
      </c>
      <c r="AI14" s="17">
        <v>0.212775052778783</v>
      </c>
      <c r="AJ14" s="17">
        <v>0.15469451929757599</v>
      </c>
      <c r="AK14" s="17"/>
      <c r="AL14" s="17">
        <v>0.18197115466654301</v>
      </c>
      <c r="AM14" s="17">
        <v>0.17223387526605799</v>
      </c>
      <c r="AN14" s="17"/>
      <c r="AO14" s="17">
        <v>0.19576691560675799</v>
      </c>
      <c r="AP14" s="17">
        <v>0.17417427828368601</v>
      </c>
      <c r="AQ14" s="17"/>
      <c r="AR14" s="17">
        <v>0.192479066792626</v>
      </c>
      <c r="AS14" s="17">
        <v>0.170464564513331</v>
      </c>
      <c r="AT14" s="17"/>
      <c r="AU14" s="17">
        <v>0.18890439510568399</v>
      </c>
      <c r="AV14" s="17">
        <v>0.16613586632853999</v>
      </c>
    </row>
    <row r="15" spans="2:48" x14ac:dyDescent="0.25">
      <c r="B15" s="18" t="s">
        <v>80</v>
      </c>
      <c r="C15" s="17">
        <v>5.1379653974818799E-2</v>
      </c>
      <c r="D15" s="17">
        <v>4.2208922079554803E-2</v>
      </c>
      <c r="E15" s="17">
        <v>5.9942206177502698E-2</v>
      </c>
      <c r="F15" s="17"/>
      <c r="G15" s="17">
        <v>5.6133122363749503E-2</v>
      </c>
      <c r="H15" s="17">
        <v>2.5389154439411098E-2</v>
      </c>
      <c r="I15" s="17">
        <v>4.9311092635704303E-2</v>
      </c>
      <c r="J15" s="17">
        <v>7.1846623589504596E-2</v>
      </c>
      <c r="K15" s="17">
        <v>6.70933216900539E-2</v>
      </c>
      <c r="L15" s="17">
        <v>4.4539575128152098E-2</v>
      </c>
      <c r="M15" s="17"/>
      <c r="N15" s="17">
        <v>5.1515070100863099E-2</v>
      </c>
      <c r="O15" s="17">
        <v>5.3576061145328799E-2</v>
      </c>
      <c r="P15" s="17">
        <v>5.5212002981248801E-2</v>
      </c>
      <c r="Q15" s="17">
        <v>4.3286198131186997E-2</v>
      </c>
      <c r="R15" s="17"/>
      <c r="S15" s="17">
        <v>5.8055639155609698E-2</v>
      </c>
      <c r="T15" s="17">
        <v>2.7338585044624698E-2</v>
      </c>
      <c r="U15" s="17">
        <v>4.3075250536438098E-2</v>
      </c>
      <c r="V15" s="17">
        <v>4.3470353714067898E-2</v>
      </c>
      <c r="W15" s="17">
        <v>7.0259618499205007E-2</v>
      </c>
      <c r="X15" s="17"/>
      <c r="Y15" s="17">
        <v>9.3877901244194095E-2</v>
      </c>
      <c r="Z15" s="17">
        <v>4.3920584579817498E-2</v>
      </c>
      <c r="AA15" s="17">
        <v>2.4791376772126499E-2</v>
      </c>
      <c r="AB15" s="17">
        <v>1.14923280521173E-2</v>
      </c>
      <c r="AC15" s="17"/>
      <c r="AD15" s="17">
        <v>0.12697803382488701</v>
      </c>
      <c r="AE15" s="17">
        <v>6.4370310449262502E-2</v>
      </c>
      <c r="AF15" s="17">
        <v>3.9602870155090099E-2</v>
      </c>
      <c r="AG15" s="17">
        <v>2.4758951598677598E-2</v>
      </c>
      <c r="AH15" s="17">
        <v>3.2267496652346697E-2</v>
      </c>
      <c r="AI15" s="17">
        <v>6.1535800146315899E-3</v>
      </c>
      <c r="AJ15" s="17">
        <v>1.40428647809188E-2</v>
      </c>
      <c r="AK15" s="17"/>
      <c r="AL15" s="17">
        <v>3.2936044659903498E-2</v>
      </c>
      <c r="AM15" s="17">
        <v>4.7926006158048401E-2</v>
      </c>
      <c r="AN15" s="17"/>
      <c r="AO15" s="17">
        <v>3.3493076733942799E-2</v>
      </c>
      <c r="AP15" s="17">
        <v>4.9659823857556497E-2</v>
      </c>
      <c r="AQ15" s="17"/>
      <c r="AR15" s="17">
        <v>3.1400129477376998E-2</v>
      </c>
      <c r="AS15" s="17">
        <v>4.9341406029129099E-2</v>
      </c>
      <c r="AT15" s="17"/>
      <c r="AU15" s="17">
        <v>3.55307976268684E-2</v>
      </c>
      <c r="AV15" s="17">
        <v>4.29950822079588E-2</v>
      </c>
    </row>
    <row r="16" spans="2:48" x14ac:dyDescent="0.25">
      <c r="B16" s="18" t="s">
        <v>94</v>
      </c>
      <c r="C16" s="19">
        <v>1.53430499830632E-2</v>
      </c>
      <c r="D16" s="19">
        <v>1.5869909443345299E-2</v>
      </c>
      <c r="E16" s="19">
        <v>1.3806037408767799E-2</v>
      </c>
      <c r="F16" s="19"/>
      <c r="G16" s="19">
        <v>1.87140851382071E-2</v>
      </c>
      <c r="H16" s="19">
        <v>1.7734820401051201E-2</v>
      </c>
      <c r="I16" s="19">
        <v>1.6939525342665799E-2</v>
      </c>
      <c r="J16" s="19">
        <v>2.3503419684534899E-2</v>
      </c>
      <c r="K16" s="19">
        <v>6.8959399588859899E-3</v>
      </c>
      <c r="L16" s="19">
        <v>1.05707414632816E-2</v>
      </c>
      <c r="M16" s="19"/>
      <c r="N16" s="19">
        <v>1.05254814933003E-2</v>
      </c>
      <c r="O16" s="19">
        <v>8.9943522319294797E-3</v>
      </c>
      <c r="P16" s="19">
        <v>1.6579533515991101E-2</v>
      </c>
      <c r="Q16" s="19">
        <v>2.2303404780607099E-2</v>
      </c>
      <c r="R16" s="19"/>
      <c r="S16" s="19">
        <v>1.7894076047577801E-2</v>
      </c>
      <c r="T16" s="19">
        <v>1.00470432412945E-2</v>
      </c>
      <c r="U16" s="19">
        <v>9.4372733639277295E-3</v>
      </c>
      <c r="V16" s="19">
        <v>1.6910577271225399E-2</v>
      </c>
      <c r="W16" s="19">
        <v>2.40562649232198E-2</v>
      </c>
      <c r="X16" s="19"/>
      <c r="Y16" s="19">
        <v>3.3373055460252203E-2</v>
      </c>
      <c r="Z16" s="19">
        <v>8.9388021901591497E-3</v>
      </c>
      <c r="AA16" s="19">
        <v>5.4491789695403298E-3</v>
      </c>
      <c r="AB16" s="19">
        <v>1.3143923866769E-2</v>
      </c>
      <c r="AC16" s="19"/>
      <c r="AD16" s="19">
        <v>3.3480482919329702E-2</v>
      </c>
      <c r="AE16" s="19">
        <v>1.71929198421172E-2</v>
      </c>
      <c r="AF16" s="19">
        <v>1.7871439607525699E-2</v>
      </c>
      <c r="AG16" s="19">
        <v>8.0316986003643696E-3</v>
      </c>
      <c r="AH16" s="19">
        <v>1.15462767008397E-2</v>
      </c>
      <c r="AI16" s="19">
        <v>3.38835268594392E-3</v>
      </c>
      <c r="AJ16" s="19">
        <v>8.4941073895378194E-3</v>
      </c>
      <c r="AK16" s="19"/>
      <c r="AL16" s="19">
        <v>9.3929902561202296E-3</v>
      </c>
      <c r="AM16" s="19">
        <v>1.13819521613263E-2</v>
      </c>
      <c r="AN16" s="19"/>
      <c r="AO16" s="19">
        <v>1.1757102120889399E-2</v>
      </c>
      <c r="AP16" s="19">
        <v>4.8048665306309902E-3</v>
      </c>
      <c r="AQ16" s="19"/>
      <c r="AR16" s="19">
        <v>5.1656340066078997E-3</v>
      </c>
      <c r="AS16" s="19">
        <v>8.3563925900455704E-3</v>
      </c>
      <c r="AT16" s="19"/>
      <c r="AU16" s="19">
        <v>5.4473090419691096E-3</v>
      </c>
      <c r="AV16" s="19">
        <v>1.1107466385074699E-2</v>
      </c>
    </row>
    <row r="17" spans="2:2" x14ac:dyDescent="0.25">
      <c r="B17" s="16"/>
    </row>
    <row r="18" spans="2:2" x14ac:dyDescent="0.25">
      <c r="B18" t="s">
        <v>69</v>
      </c>
    </row>
    <row r="19" spans="2:2" x14ac:dyDescent="0.25">
      <c r="B19" t="s">
        <v>70</v>
      </c>
    </row>
    <row r="21" spans="2:2" x14ac:dyDescent="0.25">
      <c r="B21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100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96</v>
      </c>
      <c r="C9" s="17">
        <v>0.21063798290341301</v>
      </c>
      <c r="D9" s="17">
        <v>0.18495986774748799</v>
      </c>
      <c r="E9" s="17">
        <v>0.227579669868162</v>
      </c>
      <c r="F9" s="17"/>
      <c r="G9" s="17">
        <v>0.21413495158972301</v>
      </c>
      <c r="H9" s="17">
        <v>0.28322215899188502</v>
      </c>
      <c r="I9" s="17">
        <v>0.20256279897801399</v>
      </c>
      <c r="J9" s="17">
        <v>0.21631604785108299</v>
      </c>
      <c r="K9" s="17">
        <v>0.15476955970588299</v>
      </c>
      <c r="L9" s="17">
        <v>0.19268915037741299</v>
      </c>
      <c r="M9" s="17"/>
      <c r="N9" s="17">
        <v>0.23722635351143201</v>
      </c>
      <c r="O9" s="17">
        <v>0.24304271838375899</v>
      </c>
      <c r="P9" s="17">
        <v>0.197707281869034</v>
      </c>
      <c r="Q9" s="17">
        <v>0.18421603951117199</v>
      </c>
      <c r="R9" s="17"/>
      <c r="S9" s="17">
        <v>0.18537985827501599</v>
      </c>
      <c r="T9" s="17">
        <v>0.249680192489769</v>
      </c>
      <c r="U9" s="17">
        <v>0.26126128868267201</v>
      </c>
      <c r="V9" s="17">
        <v>0.167794654419712</v>
      </c>
      <c r="W9" s="17">
        <v>0.37627680414675801</v>
      </c>
      <c r="X9" s="17"/>
      <c r="Y9" s="17">
        <v>0.205990538260303</v>
      </c>
      <c r="Z9" s="17">
        <v>0.25441473412674198</v>
      </c>
      <c r="AA9" s="17">
        <v>0.15116395806045901</v>
      </c>
      <c r="AB9" s="17">
        <v>0.14783570114551001</v>
      </c>
      <c r="AC9" s="17"/>
      <c r="AD9" s="17">
        <v>0.17200263617005501</v>
      </c>
      <c r="AE9" s="17">
        <v>0.197026861935685</v>
      </c>
      <c r="AF9" s="17">
        <v>0.27329051764421802</v>
      </c>
      <c r="AG9" s="17">
        <v>0.19986678146418199</v>
      </c>
      <c r="AH9" s="17">
        <v>0.19622810837162599</v>
      </c>
      <c r="AI9" s="17">
        <v>0.20016288801075099</v>
      </c>
      <c r="AJ9" s="17">
        <v>0.25474972475887198</v>
      </c>
      <c r="AK9" s="17"/>
      <c r="AL9" s="17">
        <v>0.24789875537417599</v>
      </c>
      <c r="AM9" s="17">
        <v>0.15112710900029899</v>
      </c>
      <c r="AN9" s="17"/>
      <c r="AO9" s="17">
        <v>0.23161992537425399</v>
      </c>
      <c r="AP9" s="17">
        <v>0.121396298167117</v>
      </c>
      <c r="AQ9" s="17"/>
      <c r="AR9" s="17">
        <v>0.24851285123293701</v>
      </c>
      <c r="AS9" s="17">
        <v>0.13217758006647501</v>
      </c>
      <c r="AT9" s="17"/>
      <c r="AU9" s="17">
        <v>0.255180943044785</v>
      </c>
      <c r="AV9" s="17">
        <v>0.16535496249949899</v>
      </c>
    </row>
    <row r="10" spans="2:48" x14ac:dyDescent="0.25">
      <c r="B10" s="18" t="s">
        <v>97</v>
      </c>
      <c r="C10" s="17">
        <v>0.241838285297926</v>
      </c>
      <c r="D10" s="17">
        <v>0.22408148337442399</v>
      </c>
      <c r="E10" s="17">
        <v>0.25997151506603999</v>
      </c>
      <c r="F10" s="17"/>
      <c r="G10" s="17">
        <v>0.24632424589490201</v>
      </c>
      <c r="H10" s="17">
        <v>0.16869585084392599</v>
      </c>
      <c r="I10" s="17">
        <v>0.21457611494753201</v>
      </c>
      <c r="J10" s="17">
        <v>0.233680954689019</v>
      </c>
      <c r="K10" s="17">
        <v>0.26012454431691301</v>
      </c>
      <c r="L10" s="17">
        <v>0.31432589574803999</v>
      </c>
      <c r="M10" s="17"/>
      <c r="N10" s="17">
        <v>0.26735193497985299</v>
      </c>
      <c r="O10" s="17">
        <v>0.23310877894357401</v>
      </c>
      <c r="P10" s="17">
        <v>0.23310409033350499</v>
      </c>
      <c r="Q10" s="17">
        <v>0.24515098835433199</v>
      </c>
      <c r="R10" s="17"/>
      <c r="S10" s="17">
        <v>0.24546167840209701</v>
      </c>
      <c r="T10" s="17">
        <v>0.25156851282889298</v>
      </c>
      <c r="U10" s="17">
        <v>0.20409602889091399</v>
      </c>
      <c r="V10" s="17">
        <v>0.24599551661722399</v>
      </c>
      <c r="W10" s="17">
        <v>0.310376334259436</v>
      </c>
      <c r="X10" s="17"/>
      <c r="Y10" s="17">
        <v>0.21511886063638999</v>
      </c>
      <c r="Z10" s="17">
        <v>0.25051295830445203</v>
      </c>
      <c r="AA10" s="17">
        <v>0.25291784699744702</v>
      </c>
      <c r="AB10" s="17">
        <v>0.222173883311509</v>
      </c>
      <c r="AC10" s="17"/>
      <c r="AD10" s="17">
        <v>0.244024067608131</v>
      </c>
      <c r="AE10" s="17">
        <v>0.20250731457603699</v>
      </c>
      <c r="AF10" s="17">
        <v>0.27138894709201</v>
      </c>
      <c r="AG10" s="17">
        <v>0.24912451125302401</v>
      </c>
      <c r="AH10" s="17">
        <v>0.280217825166302</v>
      </c>
      <c r="AI10" s="17">
        <v>0.22130001673743499</v>
      </c>
      <c r="AJ10" s="17">
        <v>0.242925695111045</v>
      </c>
      <c r="AK10" s="17"/>
      <c r="AL10" s="17">
        <v>0.28037592753712398</v>
      </c>
      <c r="AM10" s="17">
        <v>0.201044341136731</v>
      </c>
      <c r="AN10" s="17"/>
      <c r="AO10" s="17">
        <v>0.25936817294621201</v>
      </c>
      <c r="AP10" s="17">
        <v>0.211626899394743</v>
      </c>
      <c r="AQ10" s="17"/>
      <c r="AR10" s="17">
        <v>0.27171616795343601</v>
      </c>
      <c r="AS10" s="17">
        <v>0.211326764597455</v>
      </c>
      <c r="AT10" s="17"/>
      <c r="AU10" s="17">
        <v>0.26001815122967398</v>
      </c>
      <c r="AV10" s="17">
        <v>0.21808514045285701</v>
      </c>
    </row>
    <row r="11" spans="2:48" x14ac:dyDescent="0.25">
      <c r="B11" s="18" t="s">
        <v>98</v>
      </c>
      <c r="C11" s="17">
        <v>0.25978127731596501</v>
      </c>
      <c r="D11" s="17">
        <v>0.29599839941467299</v>
      </c>
      <c r="E11" s="17">
        <v>0.22900289821009501</v>
      </c>
      <c r="F11" s="17"/>
      <c r="G11" s="17">
        <v>0.337344202169228</v>
      </c>
      <c r="H11" s="17">
        <v>0.260929060989395</v>
      </c>
      <c r="I11" s="17">
        <v>0.21784316875748599</v>
      </c>
      <c r="J11" s="17">
        <v>0.250247167207645</v>
      </c>
      <c r="K11" s="17">
        <v>0.28870039886571103</v>
      </c>
      <c r="L11" s="17">
        <v>0.23080528976165099</v>
      </c>
      <c r="M11" s="17"/>
      <c r="N11" s="17">
        <v>0.22593331261511601</v>
      </c>
      <c r="O11" s="17">
        <v>0.26833111757272998</v>
      </c>
      <c r="P11" s="17">
        <v>0.28023984053953299</v>
      </c>
      <c r="Q11" s="17">
        <v>0.24390660205523901</v>
      </c>
      <c r="R11" s="17"/>
      <c r="S11" s="17">
        <v>0.26373852420377802</v>
      </c>
      <c r="T11" s="17">
        <v>0.19621034682827199</v>
      </c>
      <c r="U11" s="17">
        <v>0.29911082933646999</v>
      </c>
      <c r="V11" s="17">
        <v>0.362010707908132</v>
      </c>
      <c r="W11" s="17">
        <v>0.144373491908664</v>
      </c>
      <c r="X11" s="17"/>
      <c r="Y11" s="17">
        <v>0.30402696967161102</v>
      </c>
      <c r="Z11" s="17">
        <v>0.23221359288005999</v>
      </c>
      <c r="AA11" s="17">
        <v>0.271229370243597</v>
      </c>
      <c r="AB11" s="17">
        <v>0.210388159724955</v>
      </c>
      <c r="AC11" s="17"/>
      <c r="AD11" s="17">
        <v>0.25697105637249501</v>
      </c>
      <c r="AE11" s="17">
        <v>0.26250140405465</v>
      </c>
      <c r="AF11" s="17">
        <v>0.22540864767105001</v>
      </c>
      <c r="AG11" s="17">
        <v>0.30052134812777798</v>
      </c>
      <c r="AH11" s="17">
        <v>0.27019612598694998</v>
      </c>
      <c r="AI11" s="17">
        <v>0.26044590980839</v>
      </c>
      <c r="AJ11" s="17">
        <v>0.218906558815959</v>
      </c>
      <c r="AK11" s="17"/>
      <c r="AL11" s="17">
        <v>0.22626616102234101</v>
      </c>
      <c r="AM11" s="17">
        <v>0.29756819198948298</v>
      </c>
      <c r="AN11" s="17"/>
      <c r="AO11" s="17">
        <v>0.240171535588449</v>
      </c>
      <c r="AP11" s="17">
        <v>0.30038875863453901</v>
      </c>
      <c r="AQ11" s="17"/>
      <c r="AR11" s="17">
        <v>0.22647637899832099</v>
      </c>
      <c r="AS11" s="17">
        <v>0.321913595874386</v>
      </c>
      <c r="AT11" s="17"/>
      <c r="AU11" s="17">
        <v>0.23759839645747299</v>
      </c>
      <c r="AV11" s="17">
        <v>0.29573777159938702</v>
      </c>
    </row>
    <row r="12" spans="2:48" x14ac:dyDescent="0.25">
      <c r="B12" s="18" t="s">
        <v>99</v>
      </c>
      <c r="C12" s="17">
        <v>0.25195846645596498</v>
      </c>
      <c r="D12" s="17">
        <v>0.26966756886503901</v>
      </c>
      <c r="E12" s="17">
        <v>0.238620450876081</v>
      </c>
      <c r="F12" s="17"/>
      <c r="G12" s="17">
        <v>0.16440742214225201</v>
      </c>
      <c r="H12" s="17">
        <v>0.26176671433447601</v>
      </c>
      <c r="I12" s="17">
        <v>0.309897473514264</v>
      </c>
      <c r="J12" s="17">
        <v>0.25156296461640199</v>
      </c>
      <c r="K12" s="17">
        <v>0.26868365468345201</v>
      </c>
      <c r="L12" s="17">
        <v>0.23677547689896999</v>
      </c>
      <c r="M12" s="17"/>
      <c r="N12" s="17">
        <v>0.220048922888259</v>
      </c>
      <c r="O12" s="17">
        <v>0.225257907424363</v>
      </c>
      <c r="P12" s="17">
        <v>0.25930514800879101</v>
      </c>
      <c r="Q12" s="17">
        <v>0.28610031883998699</v>
      </c>
      <c r="R12" s="17"/>
      <c r="S12" s="17">
        <v>0.26590783466184598</v>
      </c>
      <c r="T12" s="17">
        <v>0.27523363719821797</v>
      </c>
      <c r="U12" s="17">
        <v>0.21920609627166901</v>
      </c>
      <c r="V12" s="17">
        <v>0.16962414986378899</v>
      </c>
      <c r="W12" s="17">
        <v>0.11784600541479499</v>
      </c>
      <c r="X12" s="17"/>
      <c r="Y12" s="17">
        <v>0.19574103882806401</v>
      </c>
      <c r="Z12" s="17">
        <v>0.24228325531049599</v>
      </c>
      <c r="AA12" s="17">
        <v>0.30705360691954398</v>
      </c>
      <c r="AB12" s="17">
        <v>0.39768423906921102</v>
      </c>
      <c r="AC12" s="17"/>
      <c r="AD12" s="17">
        <v>0.263832884482816</v>
      </c>
      <c r="AE12" s="17">
        <v>0.28769459557156501</v>
      </c>
      <c r="AF12" s="17">
        <v>0.19081003806665101</v>
      </c>
      <c r="AG12" s="17">
        <v>0.23423959613343801</v>
      </c>
      <c r="AH12" s="17">
        <v>0.23773971997493601</v>
      </c>
      <c r="AI12" s="17">
        <v>0.301015352078156</v>
      </c>
      <c r="AJ12" s="17">
        <v>0.28341802131412502</v>
      </c>
      <c r="AK12" s="17"/>
      <c r="AL12" s="17">
        <v>0.22128049429435301</v>
      </c>
      <c r="AM12" s="17">
        <v>0.32380519081703002</v>
      </c>
      <c r="AN12" s="17"/>
      <c r="AO12" s="17">
        <v>0.24525462174717999</v>
      </c>
      <c r="AP12" s="17">
        <v>0.34147006953826198</v>
      </c>
      <c r="AQ12" s="17"/>
      <c r="AR12" s="17">
        <v>0.23827646968768099</v>
      </c>
      <c r="AS12" s="17">
        <v>0.31412318119254201</v>
      </c>
      <c r="AT12" s="17"/>
      <c r="AU12" s="17">
        <v>0.23367100802334301</v>
      </c>
      <c r="AV12" s="17">
        <v>0.29764257011150203</v>
      </c>
    </row>
    <row r="13" spans="2:48" x14ac:dyDescent="0.25">
      <c r="B13" s="18" t="s">
        <v>80</v>
      </c>
      <c r="C13" s="19">
        <v>3.5783988026730502E-2</v>
      </c>
      <c r="D13" s="19">
        <v>2.5292680598375999E-2</v>
      </c>
      <c r="E13" s="19">
        <v>4.4825465979621497E-2</v>
      </c>
      <c r="F13" s="19"/>
      <c r="G13" s="19">
        <v>3.7789178203895199E-2</v>
      </c>
      <c r="H13" s="19">
        <v>2.5386214840317601E-2</v>
      </c>
      <c r="I13" s="19">
        <v>5.5120443802704297E-2</v>
      </c>
      <c r="J13" s="19">
        <v>4.8192865635849798E-2</v>
      </c>
      <c r="K13" s="19">
        <v>2.77218424280413E-2</v>
      </c>
      <c r="L13" s="19">
        <v>2.5404187213925799E-2</v>
      </c>
      <c r="M13" s="19"/>
      <c r="N13" s="19">
        <v>4.9439476005338802E-2</v>
      </c>
      <c r="O13" s="19">
        <v>3.0259477675573701E-2</v>
      </c>
      <c r="P13" s="19">
        <v>2.9643639249136901E-2</v>
      </c>
      <c r="Q13" s="19">
        <v>4.0626051239270197E-2</v>
      </c>
      <c r="R13" s="19"/>
      <c r="S13" s="19">
        <v>3.9512104457264399E-2</v>
      </c>
      <c r="T13" s="19">
        <v>2.7307310654848101E-2</v>
      </c>
      <c r="U13" s="19">
        <v>1.6325756818275101E-2</v>
      </c>
      <c r="V13" s="19">
        <v>5.4574971191142102E-2</v>
      </c>
      <c r="W13" s="19">
        <v>5.1127364270346101E-2</v>
      </c>
      <c r="X13" s="19"/>
      <c r="Y13" s="19">
        <v>7.9122592603630998E-2</v>
      </c>
      <c r="Z13" s="19">
        <v>2.0575459378250099E-2</v>
      </c>
      <c r="AA13" s="19">
        <v>1.7635217778953199E-2</v>
      </c>
      <c r="AB13" s="19">
        <v>2.19180167488159E-2</v>
      </c>
      <c r="AC13" s="19"/>
      <c r="AD13" s="19">
        <v>6.3169355366502394E-2</v>
      </c>
      <c r="AE13" s="19">
        <v>5.0269823862063003E-2</v>
      </c>
      <c r="AF13" s="19">
        <v>3.91018495260715E-2</v>
      </c>
      <c r="AG13" s="19">
        <v>1.6247763021578501E-2</v>
      </c>
      <c r="AH13" s="19">
        <v>1.5618220500185E-2</v>
      </c>
      <c r="AI13" s="19">
        <v>1.7075833365267499E-2</v>
      </c>
      <c r="AJ13" s="19">
        <v>0</v>
      </c>
      <c r="AK13" s="19"/>
      <c r="AL13" s="19">
        <v>2.41786617720058E-2</v>
      </c>
      <c r="AM13" s="19">
        <v>2.6455167056456501E-2</v>
      </c>
      <c r="AN13" s="19"/>
      <c r="AO13" s="19">
        <v>2.3585744343905899E-2</v>
      </c>
      <c r="AP13" s="19">
        <v>2.5117974265338901E-2</v>
      </c>
      <c r="AQ13" s="19"/>
      <c r="AR13" s="19">
        <v>1.50181321276248E-2</v>
      </c>
      <c r="AS13" s="19">
        <v>2.0458878269142701E-2</v>
      </c>
      <c r="AT13" s="19"/>
      <c r="AU13" s="19">
        <v>1.3531501244725E-2</v>
      </c>
      <c r="AV13" s="19">
        <v>2.3179555336754799E-2</v>
      </c>
    </row>
    <row r="14" spans="2:48" x14ac:dyDescent="0.25">
      <c r="B14" s="16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G22"/>
  <sheetViews>
    <sheetView showGridLines="0" workbookViewId="0">
      <pane xSplit="2" topLeftCell="C1" activePane="topRight" state="frozen"/>
      <selection pane="topRight"/>
    </sheetView>
  </sheetViews>
  <sheetFormatPr defaultColWidth="11.42578125" defaultRowHeight="15" x14ac:dyDescent="0.25"/>
  <cols>
    <col min="2" max="2" width="25.7109375" customWidth="1"/>
    <col min="3" max="7" width="20.7109375" customWidth="1"/>
  </cols>
  <sheetData>
    <row r="2" spans="2:7" ht="39.950000000000003" customHeight="1" x14ac:dyDescent="0.25">
      <c r="D2" s="37" t="s">
        <v>112</v>
      </c>
      <c r="E2" s="32"/>
      <c r="F2" s="32"/>
      <c r="G2" s="32"/>
    </row>
    <row r="6" spans="2:7" ht="50.1" customHeight="1" x14ac:dyDescent="0.25">
      <c r="B6" s="20" t="s">
        <v>15</v>
      </c>
      <c r="C6" s="20" t="s">
        <v>101</v>
      </c>
      <c r="D6" s="20" t="s">
        <v>102</v>
      </c>
      <c r="E6" s="20" t="s">
        <v>103</v>
      </c>
      <c r="F6" s="20" t="s">
        <v>104</v>
      </c>
    </row>
    <row r="7" spans="2:7" x14ac:dyDescent="0.25">
      <c r="B7" s="18" t="s">
        <v>105</v>
      </c>
      <c r="C7" s="17">
        <v>7.9267089982022795E-2</v>
      </c>
      <c r="D7" s="17">
        <v>7.7524578904542799E-2</v>
      </c>
      <c r="E7" s="17">
        <v>3.80118325377704E-2</v>
      </c>
      <c r="F7" s="17">
        <v>5.6669520272464101E-2</v>
      </c>
    </row>
    <row r="8" spans="2:7" x14ac:dyDescent="0.25">
      <c r="B8" s="18" t="s">
        <v>106</v>
      </c>
      <c r="C8" s="17">
        <v>0.125177565277376</v>
      </c>
      <c r="D8" s="17">
        <v>0.13410907666738001</v>
      </c>
      <c r="E8" s="17">
        <v>7.3954112380968606E-2</v>
      </c>
      <c r="F8" s="17">
        <v>9.6586251093262201E-2</v>
      </c>
    </row>
    <row r="9" spans="2:7" x14ac:dyDescent="0.25">
      <c r="B9" s="18" t="s">
        <v>107</v>
      </c>
      <c r="C9" s="17">
        <v>0.16689558828130599</v>
      </c>
      <c r="D9" s="17">
        <v>0.135371546500093</v>
      </c>
      <c r="E9" s="17">
        <v>0.19883497882882001</v>
      </c>
      <c r="F9" s="17">
        <v>0.152009822198342</v>
      </c>
    </row>
    <row r="10" spans="2:7" x14ac:dyDescent="0.25">
      <c r="B10" s="18" t="s">
        <v>108</v>
      </c>
      <c r="C10" s="17">
        <v>0.30864994578508698</v>
      </c>
      <c r="D10" s="17">
        <v>0.29134652067837402</v>
      </c>
      <c r="E10" s="17">
        <v>0.38376562268418402</v>
      </c>
      <c r="F10" s="17">
        <v>0.31481291462766697</v>
      </c>
    </row>
    <row r="11" spans="2:7" x14ac:dyDescent="0.25">
      <c r="B11" s="18" t="s">
        <v>109</v>
      </c>
      <c r="C11" s="17">
        <v>0.30228553290140497</v>
      </c>
      <c r="D11" s="17">
        <v>0.34941470275467301</v>
      </c>
      <c r="E11" s="17">
        <v>0.26645444268364898</v>
      </c>
      <c r="F11" s="17">
        <v>0.36452213753486101</v>
      </c>
    </row>
    <row r="12" spans="2:7" x14ac:dyDescent="0.25">
      <c r="B12" s="18" t="s">
        <v>80</v>
      </c>
      <c r="C12" s="17">
        <v>1.77242777728032E-2</v>
      </c>
      <c r="D12" s="17">
        <v>1.2233574494936899E-2</v>
      </c>
      <c r="E12" s="17">
        <v>3.8979010884608097E-2</v>
      </c>
      <c r="F12" s="17">
        <v>1.53993542734035E-2</v>
      </c>
    </row>
    <row r="13" spans="2:7" x14ac:dyDescent="0.25">
      <c r="B13" s="23" t="s">
        <v>110</v>
      </c>
      <c r="C13" s="21">
        <v>0.20444465525939901</v>
      </c>
      <c r="D13" s="21">
        <v>0.21163365557192201</v>
      </c>
      <c r="E13" s="21">
        <v>0.111965944918739</v>
      </c>
      <c r="F13" s="21">
        <v>0.15325577136572599</v>
      </c>
    </row>
    <row r="14" spans="2:7" x14ac:dyDescent="0.25">
      <c r="B14" s="23" t="s">
        <v>111</v>
      </c>
      <c r="C14" s="21">
        <v>0.61093547868649201</v>
      </c>
      <c r="D14" s="21">
        <v>0.64076122343304798</v>
      </c>
      <c r="E14" s="21">
        <v>0.65022006536783294</v>
      </c>
      <c r="F14" s="21">
        <v>0.67933505216252799</v>
      </c>
    </row>
    <row r="15" spans="2:7" x14ac:dyDescent="0.25">
      <c r="B15" s="23" t="s">
        <v>81</v>
      </c>
      <c r="C15" s="22">
        <v>0.40649082342709297</v>
      </c>
      <c r="D15" s="22">
        <v>0.42912756786112499</v>
      </c>
      <c r="E15" s="22">
        <v>0.53825412044909404</v>
      </c>
      <c r="F15" s="22">
        <v>0.526079280796801</v>
      </c>
    </row>
    <row r="16" spans="2:7" x14ac:dyDescent="0.25">
      <c r="B16" s="16"/>
      <c r="C16" s="16"/>
      <c r="D16" s="16"/>
      <c r="E16" s="16"/>
      <c r="F16" s="16"/>
    </row>
    <row r="17" spans="2:2" x14ac:dyDescent="0.25">
      <c r="B17" t="s">
        <v>69</v>
      </c>
    </row>
    <row r="18" spans="2:2" x14ac:dyDescent="0.25">
      <c r="B18" t="s">
        <v>70</v>
      </c>
    </row>
    <row r="22" spans="2:2" x14ac:dyDescent="0.25">
      <c r="B22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V22"/>
  <sheetViews>
    <sheetView showGridLines="0" workbookViewId="0">
      <pane xSplit="2" topLeftCell="C1" activePane="topRight" state="frozen"/>
      <selection pane="topRight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113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105</v>
      </c>
      <c r="C9" s="17">
        <v>5.6669520272464101E-2</v>
      </c>
      <c r="D9" s="17">
        <v>4.2333082531086301E-2</v>
      </c>
      <c r="E9" s="17">
        <v>6.4293637354703795E-2</v>
      </c>
      <c r="F9" s="17"/>
      <c r="G9" s="17">
        <v>9.8770170771352694E-2</v>
      </c>
      <c r="H9" s="17">
        <v>8.5811748090643097E-2</v>
      </c>
      <c r="I9" s="17">
        <v>5.1426815150732802E-2</v>
      </c>
      <c r="J9" s="17">
        <v>5.04007176150955E-2</v>
      </c>
      <c r="K9" s="17">
        <v>4.4370730962801502E-2</v>
      </c>
      <c r="L9" s="17">
        <v>2.5885953655459801E-2</v>
      </c>
      <c r="M9" s="17"/>
      <c r="N9" s="17">
        <v>5.6265680367374699E-2</v>
      </c>
      <c r="O9" s="17">
        <v>5.2930282987099099E-2</v>
      </c>
      <c r="P9" s="17">
        <v>6.4101855817204206E-2</v>
      </c>
      <c r="Q9" s="17">
        <v>4.8378349208591902E-2</v>
      </c>
      <c r="R9" s="17"/>
      <c r="S9" s="17">
        <v>4.3153738875236602E-2</v>
      </c>
      <c r="T9" s="17">
        <v>7.6805239871956699E-2</v>
      </c>
      <c r="U9" s="17">
        <v>8.9084433470985297E-2</v>
      </c>
      <c r="V9" s="17">
        <v>3.2329628556687799E-2</v>
      </c>
      <c r="W9" s="17">
        <v>0.134565566385621</v>
      </c>
      <c r="X9" s="17"/>
      <c r="Y9" s="17">
        <v>8.3232464922320101E-2</v>
      </c>
      <c r="Z9" s="17">
        <v>6.3055246391831493E-2</v>
      </c>
      <c r="AA9" s="17">
        <v>2.22835544034715E-2</v>
      </c>
      <c r="AB9" s="17">
        <v>4.3670592742183198E-2</v>
      </c>
      <c r="AC9" s="17"/>
      <c r="AD9" s="17">
        <v>4.6944996982940697E-2</v>
      </c>
      <c r="AE9" s="17">
        <v>7.2228086084997298E-2</v>
      </c>
      <c r="AF9" s="17">
        <v>7.5367945117883403E-2</v>
      </c>
      <c r="AG9" s="17">
        <v>3.1750155397829397E-2</v>
      </c>
      <c r="AH9" s="17">
        <v>4.3589955526901203E-2</v>
      </c>
      <c r="AI9" s="17">
        <v>5.0897576689111199E-2</v>
      </c>
      <c r="AJ9" s="17">
        <v>3.51198872021403E-2</v>
      </c>
      <c r="AK9" s="17"/>
      <c r="AL9" s="17">
        <v>4.5446903921191301E-2</v>
      </c>
      <c r="AM9" s="17">
        <v>4.5846192764456402E-2</v>
      </c>
      <c r="AN9" s="17"/>
      <c r="AO9" s="17">
        <v>5.0451471162254E-2</v>
      </c>
      <c r="AP9" s="17">
        <v>4.69498480511319E-2</v>
      </c>
      <c r="AQ9" s="17"/>
      <c r="AR9" s="17">
        <v>4.5221633677493898E-2</v>
      </c>
      <c r="AS9" s="17">
        <v>4.7520957596246201E-2</v>
      </c>
      <c r="AT9" s="17"/>
      <c r="AU9" s="17">
        <v>5.4814051638325298E-2</v>
      </c>
      <c r="AV9" s="17">
        <v>4.99872440120862E-2</v>
      </c>
    </row>
    <row r="10" spans="2:48" x14ac:dyDescent="0.25">
      <c r="B10" s="18" t="s">
        <v>106</v>
      </c>
      <c r="C10" s="17">
        <v>9.6586251093262201E-2</v>
      </c>
      <c r="D10" s="17">
        <v>7.6406800906732103E-2</v>
      </c>
      <c r="E10" s="17">
        <v>0.115577012378619</v>
      </c>
      <c r="F10" s="17"/>
      <c r="G10" s="17">
        <v>0.100557012495319</v>
      </c>
      <c r="H10" s="17">
        <v>0.123648871669511</v>
      </c>
      <c r="I10" s="17">
        <v>0.11625020584140799</v>
      </c>
      <c r="J10" s="17">
        <v>0.13022954695716299</v>
      </c>
      <c r="K10" s="17">
        <v>6.9430572555737799E-2</v>
      </c>
      <c r="L10" s="17">
        <v>5.1919827894197398E-2</v>
      </c>
      <c r="M10" s="17"/>
      <c r="N10" s="17">
        <v>0.10607577768788</v>
      </c>
      <c r="O10" s="17">
        <v>8.9380681944001297E-2</v>
      </c>
      <c r="P10" s="17">
        <v>0.10530387065161199</v>
      </c>
      <c r="Q10" s="17">
        <v>8.2220795053560405E-2</v>
      </c>
      <c r="R10" s="17"/>
      <c r="S10" s="17">
        <v>9.6874239768042394E-2</v>
      </c>
      <c r="T10" s="17">
        <v>0.12587629410878401</v>
      </c>
      <c r="U10" s="17">
        <v>6.7207958664783796E-2</v>
      </c>
      <c r="V10" s="17">
        <v>6.8054942921450506E-2</v>
      </c>
      <c r="W10" s="17">
        <v>0.109500320797598</v>
      </c>
      <c r="X10" s="17"/>
      <c r="Y10" s="17">
        <v>0.113225782222288</v>
      </c>
      <c r="Z10" s="17">
        <v>0.107720164305637</v>
      </c>
      <c r="AA10" s="17">
        <v>6.6166272741305807E-2</v>
      </c>
      <c r="AB10" s="17">
        <v>3.7587002079427202E-2</v>
      </c>
      <c r="AC10" s="17"/>
      <c r="AD10" s="17">
        <v>0.130248763340757</v>
      </c>
      <c r="AE10" s="17">
        <v>9.0454291218923497E-2</v>
      </c>
      <c r="AF10" s="17">
        <v>0.12682843211460601</v>
      </c>
      <c r="AG10" s="17">
        <v>6.6500926545812605E-2</v>
      </c>
      <c r="AH10" s="17">
        <v>8.44386356692131E-2</v>
      </c>
      <c r="AI10" s="17">
        <v>8.3621556271301203E-2</v>
      </c>
      <c r="AJ10" s="17">
        <v>9.7110989649629401E-2</v>
      </c>
      <c r="AK10" s="17"/>
      <c r="AL10" s="17">
        <v>0.113520416953288</v>
      </c>
      <c r="AM10" s="17">
        <v>7.4045044109664906E-2</v>
      </c>
      <c r="AN10" s="17"/>
      <c r="AO10" s="17">
        <v>0.10095130901822701</v>
      </c>
      <c r="AP10" s="17">
        <v>6.8020154160992205E-2</v>
      </c>
      <c r="AQ10" s="17"/>
      <c r="AR10" s="17">
        <v>0.109014049844571</v>
      </c>
      <c r="AS10" s="17">
        <v>6.6032506981494501E-2</v>
      </c>
      <c r="AT10" s="17"/>
      <c r="AU10" s="17">
        <v>0.100576393633264</v>
      </c>
      <c r="AV10" s="17">
        <v>8.0538371742708198E-2</v>
      </c>
    </row>
    <row r="11" spans="2:48" x14ac:dyDescent="0.25">
      <c r="B11" s="18" t="s">
        <v>107</v>
      </c>
      <c r="C11" s="17">
        <v>0.152009822198342</v>
      </c>
      <c r="D11" s="17">
        <v>0.146247211129858</v>
      </c>
      <c r="E11" s="17">
        <v>0.15824308251225999</v>
      </c>
      <c r="F11" s="17"/>
      <c r="G11" s="17">
        <v>0.21864028173296299</v>
      </c>
      <c r="H11" s="17">
        <v>0.17217115714896</v>
      </c>
      <c r="I11" s="17">
        <v>0.14737894912316199</v>
      </c>
      <c r="J11" s="17">
        <v>0.14466777505508799</v>
      </c>
      <c r="K11" s="17">
        <v>0.155981210688554</v>
      </c>
      <c r="L11" s="17">
        <v>0.10219474536242699</v>
      </c>
      <c r="M11" s="17"/>
      <c r="N11" s="17">
        <v>0.12204827706364101</v>
      </c>
      <c r="O11" s="17">
        <v>0.17519326413758299</v>
      </c>
      <c r="P11" s="17">
        <v>0.14249063742266899</v>
      </c>
      <c r="Q11" s="17">
        <v>0.16836030081189801</v>
      </c>
      <c r="R11" s="17"/>
      <c r="S11" s="17">
        <v>0.136837705999868</v>
      </c>
      <c r="T11" s="17">
        <v>0.17528959995207199</v>
      </c>
      <c r="U11" s="17">
        <v>0.18294720057314701</v>
      </c>
      <c r="V11" s="17">
        <v>0.14066780182545399</v>
      </c>
      <c r="W11" s="17">
        <v>0.17911668148632801</v>
      </c>
      <c r="X11" s="17"/>
      <c r="Y11" s="17">
        <v>0.17651569643897699</v>
      </c>
      <c r="Z11" s="17">
        <v>0.15684366985044099</v>
      </c>
      <c r="AA11" s="17">
        <v>0.128367976630444</v>
      </c>
      <c r="AB11" s="17">
        <v>0.10994012782991699</v>
      </c>
      <c r="AC11" s="17"/>
      <c r="AD11" s="17">
        <v>0.21047067322934199</v>
      </c>
      <c r="AE11" s="17">
        <v>0.153923762127681</v>
      </c>
      <c r="AF11" s="17">
        <v>0.17374477840097599</v>
      </c>
      <c r="AG11" s="17">
        <v>0.156242658874368</v>
      </c>
      <c r="AH11" s="17">
        <v>0.13329620867657799</v>
      </c>
      <c r="AI11" s="17">
        <v>9.4129524001000095E-2</v>
      </c>
      <c r="AJ11" s="17">
        <v>7.3801461418591799E-2</v>
      </c>
      <c r="AK11" s="17"/>
      <c r="AL11" s="17">
        <v>0.14777053193334999</v>
      </c>
      <c r="AM11" s="17">
        <v>0.12016333782961799</v>
      </c>
      <c r="AN11" s="17"/>
      <c r="AO11" s="17">
        <v>0.144738850078485</v>
      </c>
      <c r="AP11" s="17">
        <v>9.7608451902903098E-2</v>
      </c>
      <c r="AQ11" s="17"/>
      <c r="AR11" s="17">
        <v>0.146342951070282</v>
      </c>
      <c r="AS11" s="17">
        <v>0.10975205107328501</v>
      </c>
      <c r="AT11" s="17"/>
      <c r="AU11" s="17">
        <v>0.12810406273951799</v>
      </c>
      <c r="AV11" s="17">
        <v>0.144598170645348</v>
      </c>
    </row>
    <row r="12" spans="2:48" x14ac:dyDescent="0.25">
      <c r="B12" s="18" t="s">
        <v>108</v>
      </c>
      <c r="C12" s="17">
        <v>0.31481291462766697</v>
      </c>
      <c r="D12" s="17">
        <v>0.32904903593436102</v>
      </c>
      <c r="E12" s="17">
        <v>0.30424889027285501</v>
      </c>
      <c r="F12" s="17"/>
      <c r="G12" s="17">
        <v>0.30325083076395998</v>
      </c>
      <c r="H12" s="17">
        <v>0.27611109686135399</v>
      </c>
      <c r="I12" s="17">
        <v>0.30564969923783403</v>
      </c>
      <c r="J12" s="17">
        <v>0.26372513987437102</v>
      </c>
      <c r="K12" s="17">
        <v>0.31302990131041603</v>
      </c>
      <c r="L12" s="17">
        <v>0.40146489429320098</v>
      </c>
      <c r="M12" s="17"/>
      <c r="N12" s="17">
        <v>0.34625762373666802</v>
      </c>
      <c r="O12" s="17">
        <v>0.32249100265465103</v>
      </c>
      <c r="P12" s="17">
        <v>0.28865643690056397</v>
      </c>
      <c r="Q12" s="17">
        <v>0.32739496553070202</v>
      </c>
      <c r="R12" s="17"/>
      <c r="S12" s="17">
        <v>0.312972630498138</v>
      </c>
      <c r="T12" s="17">
        <v>0.285257989330235</v>
      </c>
      <c r="U12" s="17">
        <v>0.34251023098515998</v>
      </c>
      <c r="V12" s="17">
        <v>0.39534516700514999</v>
      </c>
      <c r="W12" s="17">
        <v>0.22629280741775501</v>
      </c>
      <c r="X12" s="17"/>
      <c r="Y12" s="17">
        <v>0.26681556483309798</v>
      </c>
      <c r="Z12" s="17">
        <v>0.33187941478315902</v>
      </c>
      <c r="AA12" s="17">
        <v>0.34306786463556199</v>
      </c>
      <c r="AB12" s="17">
        <v>0.27059179970837899</v>
      </c>
      <c r="AC12" s="17"/>
      <c r="AD12" s="17">
        <v>0.222945623481762</v>
      </c>
      <c r="AE12" s="17">
        <v>0.27758673840006198</v>
      </c>
      <c r="AF12" s="17">
        <v>0.32736843000523602</v>
      </c>
      <c r="AG12" s="17">
        <v>0.39724173045587802</v>
      </c>
      <c r="AH12" s="17">
        <v>0.34613841929304101</v>
      </c>
      <c r="AI12" s="17">
        <v>0.316938655797322</v>
      </c>
      <c r="AJ12" s="17">
        <v>0.36444447230327698</v>
      </c>
      <c r="AK12" s="17"/>
      <c r="AL12" s="17">
        <v>0.342189566281697</v>
      </c>
      <c r="AM12" s="17">
        <v>0.29011026906628801</v>
      </c>
      <c r="AN12" s="17"/>
      <c r="AO12" s="17">
        <v>0.33825259594028501</v>
      </c>
      <c r="AP12" s="17">
        <v>0.28457390245111902</v>
      </c>
      <c r="AQ12" s="17"/>
      <c r="AR12" s="17">
        <v>0.34979695100639802</v>
      </c>
      <c r="AS12" s="17">
        <v>0.29470254584925099</v>
      </c>
      <c r="AT12" s="17"/>
      <c r="AU12" s="17">
        <v>0.36785298184007498</v>
      </c>
      <c r="AV12" s="17">
        <v>0.27647997702750898</v>
      </c>
    </row>
    <row r="13" spans="2:48" x14ac:dyDescent="0.25">
      <c r="B13" s="18" t="s">
        <v>109</v>
      </c>
      <c r="C13" s="17">
        <v>0.36452213753486101</v>
      </c>
      <c r="D13" s="17">
        <v>0.39505708614829199</v>
      </c>
      <c r="E13" s="17">
        <v>0.33916326536968799</v>
      </c>
      <c r="F13" s="17"/>
      <c r="G13" s="17">
        <v>0.24139197513393401</v>
      </c>
      <c r="H13" s="17">
        <v>0.32983754085721301</v>
      </c>
      <c r="I13" s="17">
        <v>0.36695227414167902</v>
      </c>
      <c r="J13" s="17">
        <v>0.37485792706461601</v>
      </c>
      <c r="K13" s="17">
        <v>0.41477168859651797</v>
      </c>
      <c r="L13" s="17">
        <v>0.41648327770629601</v>
      </c>
      <c r="M13" s="17"/>
      <c r="N13" s="17">
        <v>0.354096321818549</v>
      </c>
      <c r="O13" s="17">
        <v>0.344866117265065</v>
      </c>
      <c r="P13" s="17">
        <v>0.38390170458896899</v>
      </c>
      <c r="Q13" s="17">
        <v>0.35815101672387201</v>
      </c>
      <c r="R13" s="17"/>
      <c r="S13" s="17">
        <v>0.39267458782759901</v>
      </c>
      <c r="T13" s="17">
        <v>0.32844997431477901</v>
      </c>
      <c r="U13" s="17">
        <v>0.310954018291832</v>
      </c>
      <c r="V13" s="17">
        <v>0.34135793585820301</v>
      </c>
      <c r="W13" s="17">
        <v>0.32646835898947801</v>
      </c>
      <c r="X13" s="17"/>
      <c r="Y13" s="17">
        <v>0.33778264359375598</v>
      </c>
      <c r="Z13" s="17">
        <v>0.32780543469336698</v>
      </c>
      <c r="AA13" s="17">
        <v>0.43333490415463</v>
      </c>
      <c r="AB13" s="17">
        <v>0.49769232319347501</v>
      </c>
      <c r="AC13" s="17"/>
      <c r="AD13" s="17">
        <v>0.36137817378141202</v>
      </c>
      <c r="AE13" s="17">
        <v>0.38527013642303198</v>
      </c>
      <c r="AF13" s="17">
        <v>0.29117944093602399</v>
      </c>
      <c r="AG13" s="17">
        <v>0.33087363158156302</v>
      </c>
      <c r="AH13" s="17">
        <v>0.38429693994359898</v>
      </c>
      <c r="AI13" s="17">
        <v>0.44191462771200801</v>
      </c>
      <c r="AJ13" s="17">
        <v>0.41179216854649597</v>
      </c>
      <c r="AK13" s="17"/>
      <c r="AL13" s="17">
        <v>0.33771742661125198</v>
      </c>
      <c r="AM13" s="17">
        <v>0.46228454069500502</v>
      </c>
      <c r="AN13" s="17"/>
      <c r="AO13" s="17">
        <v>0.35668641240462401</v>
      </c>
      <c r="AP13" s="17">
        <v>0.488409402161464</v>
      </c>
      <c r="AQ13" s="17"/>
      <c r="AR13" s="17">
        <v>0.34306330751646702</v>
      </c>
      <c r="AS13" s="17">
        <v>0.47597044921729398</v>
      </c>
      <c r="AT13" s="17"/>
      <c r="AU13" s="17">
        <v>0.340051655801141</v>
      </c>
      <c r="AV13" s="17">
        <v>0.44129508283348901</v>
      </c>
    </row>
    <row r="14" spans="2:48" x14ac:dyDescent="0.25">
      <c r="B14" s="18" t="s">
        <v>80</v>
      </c>
      <c r="C14" s="17">
        <v>1.53993542734035E-2</v>
      </c>
      <c r="D14" s="17">
        <v>1.0906783349670201E-2</v>
      </c>
      <c r="E14" s="17">
        <v>1.8474112111874001E-2</v>
      </c>
      <c r="F14" s="17"/>
      <c r="G14" s="17">
        <v>3.7389729102471098E-2</v>
      </c>
      <c r="H14" s="17">
        <v>1.24195853723197E-2</v>
      </c>
      <c r="I14" s="17">
        <v>1.23420565051838E-2</v>
      </c>
      <c r="J14" s="17">
        <v>3.6118893433665901E-2</v>
      </c>
      <c r="K14" s="17">
        <v>2.4158958859731199E-3</v>
      </c>
      <c r="L14" s="17">
        <v>2.0513010884185999E-3</v>
      </c>
      <c r="M14" s="17"/>
      <c r="N14" s="17">
        <v>1.52563193258867E-2</v>
      </c>
      <c r="O14" s="17">
        <v>1.51386510116009E-2</v>
      </c>
      <c r="P14" s="17">
        <v>1.55454946189826E-2</v>
      </c>
      <c r="Q14" s="17">
        <v>1.5494572671375601E-2</v>
      </c>
      <c r="R14" s="17"/>
      <c r="S14" s="17">
        <v>1.7487097031115499E-2</v>
      </c>
      <c r="T14" s="17">
        <v>8.3209024221736604E-3</v>
      </c>
      <c r="U14" s="17">
        <v>7.2961580140908696E-3</v>
      </c>
      <c r="V14" s="17">
        <v>2.2244523833053899E-2</v>
      </c>
      <c r="W14" s="17">
        <v>2.40562649232198E-2</v>
      </c>
      <c r="X14" s="17"/>
      <c r="Y14" s="17">
        <v>2.2427847989560899E-2</v>
      </c>
      <c r="Z14" s="17">
        <v>1.2696069975565201E-2</v>
      </c>
      <c r="AA14" s="17">
        <v>6.7794274345858102E-3</v>
      </c>
      <c r="AB14" s="17">
        <v>4.0518154446618097E-2</v>
      </c>
      <c r="AC14" s="17"/>
      <c r="AD14" s="17">
        <v>2.8011769183785E-2</v>
      </c>
      <c r="AE14" s="17">
        <v>2.0536985745304399E-2</v>
      </c>
      <c r="AF14" s="17">
        <v>5.5109734252739599E-3</v>
      </c>
      <c r="AG14" s="17">
        <v>1.7390897144548698E-2</v>
      </c>
      <c r="AH14" s="17">
        <v>8.2398408906672709E-3</v>
      </c>
      <c r="AI14" s="17">
        <v>1.2498059529257199E-2</v>
      </c>
      <c r="AJ14" s="17">
        <v>1.7731020879866E-2</v>
      </c>
      <c r="AK14" s="17"/>
      <c r="AL14" s="17">
        <v>1.3355154299222301E-2</v>
      </c>
      <c r="AM14" s="17">
        <v>7.55061553496686E-3</v>
      </c>
      <c r="AN14" s="17"/>
      <c r="AO14" s="17">
        <v>8.9193613961246806E-3</v>
      </c>
      <c r="AP14" s="17">
        <v>1.4438241272390099E-2</v>
      </c>
      <c r="AQ14" s="17"/>
      <c r="AR14" s="17">
        <v>6.56110688478831E-3</v>
      </c>
      <c r="AS14" s="17">
        <v>6.0214892824298899E-3</v>
      </c>
      <c r="AT14" s="17"/>
      <c r="AU14" s="17">
        <v>8.6008543476756398E-3</v>
      </c>
      <c r="AV14" s="17">
        <v>7.1011537388586503E-3</v>
      </c>
    </row>
    <row r="15" spans="2:48" x14ac:dyDescent="0.25">
      <c r="B15" s="18" t="s">
        <v>110</v>
      </c>
      <c r="C15" s="21">
        <v>0.15325577136572599</v>
      </c>
      <c r="D15" s="21">
        <v>0.11873988343781799</v>
      </c>
      <c r="E15" s="21">
        <v>0.17987064973332201</v>
      </c>
      <c r="F15" s="21"/>
      <c r="G15" s="21">
        <v>0.19932718326667201</v>
      </c>
      <c r="H15" s="21">
        <v>0.20946061976015401</v>
      </c>
      <c r="I15" s="21">
        <v>0.16767702099214099</v>
      </c>
      <c r="J15" s="21">
        <v>0.180630264572259</v>
      </c>
      <c r="K15" s="21">
        <v>0.113801303518539</v>
      </c>
      <c r="L15" s="21">
        <v>7.7805781549657199E-2</v>
      </c>
      <c r="M15" s="21"/>
      <c r="N15" s="21">
        <v>0.16234145805525499</v>
      </c>
      <c r="O15" s="21">
        <v>0.14231096493109999</v>
      </c>
      <c r="P15" s="21">
        <v>0.16940572646881599</v>
      </c>
      <c r="Q15" s="21">
        <v>0.13059914426215199</v>
      </c>
      <c r="R15" s="21"/>
      <c r="S15" s="21">
        <v>0.14002797864327901</v>
      </c>
      <c r="T15" s="21">
        <v>0.20268153398073999</v>
      </c>
      <c r="U15" s="21">
        <v>0.15629239213576901</v>
      </c>
      <c r="V15" s="21">
        <v>0.10038457147813799</v>
      </c>
      <c r="W15" s="21">
        <v>0.244065887183219</v>
      </c>
      <c r="X15" s="21"/>
      <c r="Y15" s="21">
        <v>0.19645824714460799</v>
      </c>
      <c r="Z15" s="21">
        <v>0.17077541069746799</v>
      </c>
      <c r="AA15" s="21">
        <v>8.8449827144777296E-2</v>
      </c>
      <c r="AB15" s="21">
        <v>8.1257594821610393E-2</v>
      </c>
      <c r="AC15" s="21"/>
      <c r="AD15" s="21">
        <v>0.17719376032369799</v>
      </c>
      <c r="AE15" s="21">
        <v>0.16268237730392099</v>
      </c>
      <c r="AF15" s="21">
        <v>0.20219637723249001</v>
      </c>
      <c r="AG15" s="21">
        <v>9.8251081943642002E-2</v>
      </c>
      <c r="AH15" s="21">
        <v>0.12802859119611401</v>
      </c>
      <c r="AI15" s="21">
        <v>0.13451913296041201</v>
      </c>
      <c r="AJ15" s="21">
        <v>0.13223087685177001</v>
      </c>
      <c r="AK15" s="21"/>
      <c r="AL15" s="21">
        <v>0.15896732087447901</v>
      </c>
      <c r="AM15" s="21">
        <v>0.119891236874121</v>
      </c>
      <c r="AN15" s="21"/>
      <c r="AO15" s="21">
        <v>0.15140278018048101</v>
      </c>
      <c r="AP15" s="21">
        <v>0.114970002212124</v>
      </c>
      <c r="AQ15" s="21"/>
      <c r="AR15" s="21">
        <v>0.15423568352206399</v>
      </c>
      <c r="AS15" s="21">
        <v>0.113553464577741</v>
      </c>
      <c r="AT15" s="21"/>
      <c r="AU15" s="21">
        <v>0.15539044527158999</v>
      </c>
      <c r="AV15" s="21">
        <v>0.13052561575479399</v>
      </c>
    </row>
    <row r="16" spans="2:48" x14ac:dyDescent="0.25">
      <c r="B16" s="18" t="s">
        <v>111</v>
      </c>
      <c r="C16" s="21">
        <v>0.67933505216252799</v>
      </c>
      <c r="D16" s="21">
        <v>0.72410612208265301</v>
      </c>
      <c r="E16" s="21">
        <v>0.64341215564254295</v>
      </c>
      <c r="F16" s="21"/>
      <c r="G16" s="21">
        <v>0.54464280589789404</v>
      </c>
      <c r="H16" s="21">
        <v>0.605948637718567</v>
      </c>
      <c r="I16" s="21">
        <v>0.672601973379513</v>
      </c>
      <c r="J16" s="21">
        <v>0.63858306693898703</v>
      </c>
      <c r="K16" s="21">
        <v>0.727801589906934</v>
      </c>
      <c r="L16" s="21">
        <v>0.81794817199949699</v>
      </c>
      <c r="M16" s="21"/>
      <c r="N16" s="21">
        <v>0.70035394555521702</v>
      </c>
      <c r="O16" s="21">
        <v>0.66735711991971602</v>
      </c>
      <c r="P16" s="21">
        <v>0.67255814148953297</v>
      </c>
      <c r="Q16" s="21">
        <v>0.68554598225457397</v>
      </c>
      <c r="R16" s="21"/>
      <c r="S16" s="21">
        <v>0.70564721832573696</v>
      </c>
      <c r="T16" s="21">
        <v>0.61370796364501401</v>
      </c>
      <c r="U16" s="21">
        <v>0.65346424927699298</v>
      </c>
      <c r="V16" s="21">
        <v>0.73670310286335305</v>
      </c>
      <c r="W16" s="21">
        <v>0.55276116640723305</v>
      </c>
      <c r="X16" s="21"/>
      <c r="Y16" s="21">
        <v>0.60459820842685397</v>
      </c>
      <c r="Z16" s="21">
        <v>0.65968484947652595</v>
      </c>
      <c r="AA16" s="21">
        <v>0.77640276879019299</v>
      </c>
      <c r="AB16" s="21">
        <v>0.76828412290185399</v>
      </c>
      <c r="AC16" s="21"/>
      <c r="AD16" s="21">
        <v>0.58432379726317496</v>
      </c>
      <c r="AE16" s="21">
        <v>0.66285687482309397</v>
      </c>
      <c r="AF16" s="21">
        <v>0.61854787094125996</v>
      </c>
      <c r="AG16" s="21">
        <v>0.72811536203744098</v>
      </c>
      <c r="AH16" s="21">
        <v>0.73043535923664005</v>
      </c>
      <c r="AI16" s="21">
        <v>0.75885328350933001</v>
      </c>
      <c r="AJ16" s="21">
        <v>0.77623664084977295</v>
      </c>
      <c r="AK16" s="21"/>
      <c r="AL16" s="21">
        <v>0.67990699289294898</v>
      </c>
      <c r="AM16" s="21">
        <v>0.75239480976129403</v>
      </c>
      <c r="AN16" s="21"/>
      <c r="AO16" s="21">
        <v>0.69493900834490896</v>
      </c>
      <c r="AP16" s="21">
        <v>0.77298330461258302</v>
      </c>
      <c r="AQ16" s="21"/>
      <c r="AR16" s="21">
        <v>0.69286025852286504</v>
      </c>
      <c r="AS16" s="21">
        <v>0.77067299506654396</v>
      </c>
      <c r="AT16" s="21"/>
      <c r="AU16" s="21">
        <v>0.70790463764121603</v>
      </c>
      <c r="AV16" s="21">
        <v>0.71777505986099899</v>
      </c>
    </row>
    <row r="17" spans="2:48" x14ac:dyDescent="0.25">
      <c r="B17" s="18" t="s">
        <v>81</v>
      </c>
      <c r="C17" s="22">
        <v>0.526079280796801</v>
      </c>
      <c r="D17" s="22">
        <v>0.60536623864483496</v>
      </c>
      <c r="E17" s="22">
        <v>0.463541505909221</v>
      </c>
      <c r="F17" s="22"/>
      <c r="G17" s="22">
        <v>0.34531562263122201</v>
      </c>
      <c r="H17" s="22">
        <v>0.39648801795841299</v>
      </c>
      <c r="I17" s="22">
        <v>0.50492495238737201</v>
      </c>
      <c r="J17" s="22">
        <v>0.45795280236672797</v>
      </c>
      <c r="K17" s="22">
        <v>0.61400028638839399</v>
      </c>
      <c r="L17" s="22">
        <v>0.74014239044983998</v>
      </c>
      <c r="M17" s="22"/>
      <c r="N17" s="22">
        <v>0.538012487499962</v>
      </c>
      <c r="O17" s="22">
        <v>0.52504615498861495</v>
      </c>
      <c r="P17" s="22">
        <v>0.50315241502071695</v>
      </c>
      <c r="Q17" s="22">
        <v>0.55494683799242095</v>
      </c>
      <c r="R17" s="22"/>
      <c r="S17" s="22">
        <v>0.56561923968245797</v>
      </c>
      <c r="T17" s="22">
        <v>0.411026429664274</v>
      </c>
      <c r="U17" s="22">
        <v>0.49717185714122403</v>
      </c>
      <c r="V17" s="22">
        <v>0.63631853138521499</v>
      </c>
      <c r="W17" s="22">
        <v>0.30869527922401402</v>
      </c>
      <c r="X17" s="22"/>
      <c r="Y17" s="22">
        <v>0.408139961282246</v>
      </c>
      <c r="Z17" s="22">
        <v>0.48890943877905702</v>
      </c>
      <c r="AA17" s="22">
        <v>0.68795294164541598</v>
      </c>
      <c r="AB17" s="22">
        <v>0.687026528080244</v>
      </c>
      <c r="AC17" s="22"/>
      <c r="AD17" s="22">
        <v>0.40713003693947603</v>
      </c>
      <c r="AE17" s="22">
        <v>0.50017449751917298</v>
      </c>
      <c r="AF17" s="22">
        <v>0.416351493708771</v>
      </c>
      <c r="AG17" s="22">
        <v>0.62986428009379902</v>
      </c>
      <c r="AH17" s="22">
        <v>0.60240676804052595</v>
      </c>
      <c r="AI17" s="22">
        <v>0.62433415054891805</v>
      </c>
      <c r="AJ17" s="22">
        <v>0.64400576399800302</v>
      </c>
      <c r="AK17" s="22"/>
      <c r="AL17" s="22">
        <v>0.52093967201847002</v>
      </c>
      <c r="AM17" s="22">
        <v>0.63250357288717196</v>
      </c>
      <c r="AN17" s="22"/>
      <c r="AO17" s="22">
        <v>0.54353622816442804</v>
      </c>
      <c r="AP17" s="22">
        <v>0.65801330240045897</v>
      </c>
      <c r="AQ17" s="22"/>
      <c r="AR17" s="22">
        <v>0.53862457500080096</v>
      </c>
      <c r="AS17" s="22">
        <v>0.657119530488804</v>
      </c>
      <c r="AT17" s="22"/>
      <c r="AU17" s="22">
        <v>0.55251419236962696</v>
      </c>
      <c r="AV17" s="22">
        <v>0.58724944410620405</v>
      </c>
    </row>
    <row r="18" spans="2:48" x14ac:dyDescent="0.25">
      <c r="B18" s="16"/>
    </row>
    <row r="19" spans="2:48" x14ac:dyDescent="0.25">
      <c r="B19" t="s">
        <v>69</v>
      </c>
    </row>
    <row r="20" spans="2:48" x14ac:dyDescent="0.25">
      <c r="B20" t="s">
        <v>70</v>
      </c>
    </row>
    <row r="22" spans="2:48" x14ac:dyDescent="0.25">
      <c r="B22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AV22"/>
  <sheetViews>
    <sheetView showGridLines="0" workbookViewId="0">
      <pane xSplit="2" topLeftCell="C1" activePane="topRight" state="frozen"/>
      <selection pane="topRight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114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105</v>
      </c>
      <c r="C9" s="17">
        <v>3.80118325377704E-2</v>
      </c>
      <c r="D9" s="17">
        <v>2.7763428586844299E-2</v>
      </c>
      <c r="E9" s="17">
        <v>4.6468399234370503E-2</v>
      </c>
      <c r="F9" s="17"/>
      <c r="G9" s="17">
        <v>3.9447230400808102E-2</v>
      </c>
      <c r="H9" s="17">
        <v>7.2124333837715507E-2</v>
      </c>
      <c r="I9" s="17">
        <v>3.3561025444930302E-2</v>
      </c>
      <c r="J9" s="17">
        <v>4.42996409237362E-2</v>
      </c>
      <c r="K9" s="17">
        <v>3.0508689989526501E-2</v>
      </c>
      <c r="L9" s="17">
        <v>1.2786870483785301E-2</v>
      </c>
      <c r="M9" s="17"/>
      <c r="N9" s="17">
        <v>4.7601216613514803E-2</v>
      </c>
      <c r="O9" s="17">
        <v>3.8599455516456702E-2</v>
      </c>
      <c r="P9" s="17">
        <v>4.1691254803529698E-2</v>
      </c>
      <c r="Q9" s="17">
        <v>2.48338538553524E-2</v>
      </c>
      <c r="R9" s="17"/>
      <c r="S9" s="17">
        <v>3.38038853834631E-2</v>
      </c>
      <c r="T9" s="17">
        <v>5.25737144510783E-2</v>
      </c>
      <c r="U9" s="17">
        <v>3.50423969327412E-2</v>
      </c>
      <c r="V9" s="17">
        <v>3.1824158818640702E-2</v>
      </c>
      <c r="W9" s="17">
        <v>7.1101634809067199E-2</v>
      </c>
      <c r="X9" s="17"/>
      <c r="Y9" s="17">
        <v>6.2606400712069493E-2</v>
      </c>
      <c r="Z9" s="17">
        <v>3.9964497801743201E-2</v>
      </c>
      <c r="AA9" s="17">
        <v>1.82068001012624E-2</v>
      </c>
      <c r="AB9" s="17">
        <v>2.0746257068506999E-2</v>
      </c>
      <c r="AC9" s="17"/>
      <c r="AD9" s="17">
        <v>4.6484663522691302E-2</v>
      </c>
      <c r="AE9" s="17">
        <v>3.6935706786819102E-2</v>
      </c>
      <c r="AF9" s="17">
        <v>5.3505454602676097E-2</v>
      </c>
      <c r="AG9" s="17">
        <v>2.4595873063789998E-2</v>
      </c>
      <c r="AH9" s="17">
        <v>3.1271412595183803E-2</v>
      </c>
      <c r="AI9" s="17">
        <v>3.6401284516344397E-2</v>
      </c>
      <c r="AJ9" s="17">
        <v>1.30951838897705E-2</v>
      </c>
      <c r="AK9" s="17"/>
      <c r="AL9" s="17">
        <v>2.8138546505440301E-2</v>
      </c>
      <c r="AM9" s="17">
        <v>3.5542319068708902E-2</v>
      </c>
      <c r="AN9" s="17"/>
      <c r="AO9" s="17">
        <v>3.7896504032614999E-2</v>
      </c>
      <c r="AP9" s="17">
        <v>3.5622559912451203E-2</v>
      </c>
      <c r="AQ9" s="17"/>
      <c r="AR9" s="17">
        <v>2.92544396125138E-2</v>
      </c>
      <c r="AS9" s="17">
        <v>3.8852785031614302E-2</v>
      </c>
      <c r="AT9" s="17"/>
      <c r="AU9" s="17">
        <v>3.3817875527399802E-2</v>
      </c>
      <c r="AV9" s="17">
        <v>3.8729182114830597E-2</v>
      </c>
    </row>
    <row r="10" spans="2:48" x14ac:dyDescent="0.25">
      <c r="B10" s="18" t="s">
        <v>106</v>
      </c>
      <c r="C10" s="17">
        <v>7.3954112380968606E-2</v>
      </c>
      <c r="D10" s="17">
        <v>6.14685251690592E-2</v>
      </c>
      <c r="E10" s="17">
        <v>8.1059361010079198E-2</v>
      </c>
      <c r="F10" s="17"/>
      <c r="G10" s="17">
        <v>0.106788781389569</v>
      </c>
      <c r="H10" s="17">
        <v>9.3605390913460707E-2</v>
      </c>
      <c r="I10" s="17">
        <v>4.8970733494597699E-2</v>
      </c>
      <c r="J10" s="17">
        <v>8.8068024732817093E-2</v>
      </c>
      <c r="K10" s="17">
        <v>6.5640028645791104E-2</v>
      </c>
      <c r="L10" s="17">
        <v>5.3414534194220001E-2</v>
      </c>
      <c r="M10" s="17"/>
      <c r="N10" s="17">
        <v>6.4144497769954595E-2</v>
      </c>
      <c r="O10" s="17">
        <v>8.2337125108107895E-2</v>
      </c>
      <c r="P10" s="17">
        <v>7.7373903671978994E-2</v>
      </c>
      <c r="Q10" s="17">
        <v>6.8226758061931694E-2</v>
      </c>
      <c r="R10" s="17"/>
      <c r="S10" s="17">
        <v>6.99054666940854E-2</v>
      </c>
      <c r="T10" s="17">
        <v>8.8158471118903403E-2</v>
      </c>
      <c r="U10" s="17">
        <v>6.3704081750917199E-2</v>
      </c>
      <c r="V10" s="17">
        <v>9.0236237022953303E-2</v>
      </c>
      <c r="W10" s="17">
        <v>5.7210605326404498E-2</v>
      </c>
      <c r="X10" s="17"/>
      <c r="Y10" s="17">
        <v>6.6448746058926103E-2</v>
      </c>
      <c r="Z10" s="17">
        <v>8.4704234038024698E-2</v>
      </c>
      <c r="AA10" s="17">
        <v>6.0195008612882801E-2</v>
      </c>
      <c r="AB10" s="17">
        <v>3.7971642099303697E-2</v>
      </c>
      <c r="AC10" s="17"/>
      <c r="AD10" s="17">
        <v>8.3884144351199105E-2</v>
      </c>
      <c r="AE10" s="17">
        <v>7.4265794697072396E-2</v>
      </c>
      <c r="AF10" s="17">
        <v>7.1334868652151995E-2</v>
      </c>
      <c r="AG10" s="17">
        <v>7.9025230111461398E-2</v>
      </c>
      <c r="AH10" s="17">
        <v>8.0581561271278704E-2</v>
      </c>
      <c r="AI10" s="17">
        <v>6.2804068274919397E-2</v>
      </c>
      <c r="AJ10" s="17">
        <v>3.7081210040247101E-2</v>
      </c>
      <c r="AK10" s="17"/>
      <c r="AL10" s="17">
        <v>8.7444009910831705E-2</v>
      </c>
      <c r="AM10" s="17">
        <v>6.1679871848582098E-2</v>
      </c>
      <c r="AN10" s="17"/>
      <c r="AO10" s="17">
        <v>8.2081927324818699E-2</v>
      </c>
      <c r="AP10" s="17">
        <v>6.5494267863363806E-2</v>
      </c>
      <c r="AQ10" s="17"/>
      <c r="AR10" s="17">
        <v>8.3579377194430995E-2</v>
      </c>
      <c r="AS10" s="17">
        <v>5.9062782046891402E-2</v>
      </c>
      <c r="AT10" s="17"/>
      <c r="AU10" s="17">
        <v>7.6049244477921996E-2</v>
      </c>
      <c r="AV10" s="17">
        <v>7.5415903329550005E-2</v>
      </c>
    </row>
    <row r="11" spans="2:48" x14ac:dyDescent="0.25">
      <c r="B11" s="18" t="s">
        <v>107</v>
      </c>
      <c r="C11" s="17">
        <v>0.19883497882882001</v>
      </c>
      <c r="D11" s="17">
        <v>0.162990871059251</v>
      </c>
      <c r="E11" s="17">
        <v>0.23490019860066799</v>
      </c>
      <c r="F11" s="17"/>
      <c r="G11" s="17">
        <v>0.220464840624645</v>
      </c>
      <c r="H11" s="17">
        <v>0.236506076654831</v>
      </c>
      <c r="I11" s="17">
        <v>0.23708286721230001</v>
      </c>
      <c r="J11" s="17">
        <v>0.259821189734664</v>
      </c>
      <c r="K11" s="17">
        <v>0.186491623867578</v>
      </c>
      <c r="L11" s="17">
        <v>8.8249048295493002E-2</v>
      </c>
      <c r="M11" s="17"/>
      <c r="N11" s="17">
        <v>0.174917601760254</v>
      </c>
      <c r="O11" s="17">
        <v>0.19114371372171499</v>
      </c>
      <c r="P11" s="17">
        <v>0.21474241676254699</v>
      </c>
      <c r="Q11" s="17">
        <v>0.19720979321757001</v>
      </c>
      <c r="R11" s="17"/>
      <c r="S11" s="17">
        <v>0.18162005378999499</v>
      </c>
      <c r="T11" s="17">
        <v>0.21163733561010101</v>
      </c>
      <c r="U11" s="17">
        <v>0.24835963351816001</v>
      </c>
      <c r="V11" s="17">
        <v>0.17602037290400299</v>
      </c>
      <c r="W11" s="17">
        <v>0.32091237310352599</v>
      </c>
      <c r="X11" s="17"/>
      <c r="Y11" s="17">
        <v>0.317278514227889</v>
      </c>
      <c r="Z11" s="17">
        <v>0.19108438492691701</v>
      </c>
      <c r="AA11" s="17">
        <v>0.122590056870881</v>
      </c>
      <c r="AB11" s="17">
        <v>6.4714033048584599E-2</v>
      </c>
      <c r="AC11" s="17"/>
      <c r="AD11" s="17">
        <v>0.393333457803697</v>
      </c>
      <c r="AE11" s="17">
        <v>0.22761460819805501</v>
      </c>
      <c r="AF11" s="17">
        <v>0.226857324003156</v>
      </c>
      <c r="AG11" s="17">
        <v>0.15607104713572501</v>
      </c>
      <c r="AH11" s="17">
        <v>0.124994341951222</v>
      </c>
      <c r="AI11" s="17">
        <v>8.2583331240310295E-2</v>
      </c>
      <c r="AJ11" s="17">
        <v>5.7967440852275599E-2</v>
      </c>
      <c r="AK11" s="17"/>
      <c r="AL11" s="17">
        <v>0.17599054777065801</v>
      </c>
      <c r="AM11" s="17">
        <v>0.15624240208387699</v>
      </c>
      <c r="AN11" s="17"/>
      <c r="AO11" s="17">
        <v>0.18190946795581101</v>
      </c>
      <c r="AP11" s="17">
        <v>0.15224291763593201</v>
      </c>
      <c r="AQ11" s="17"/>
      <c r="AR11" s="17">
        <v>0.165728254773085</v>
      </c>
      <c r="AS11" s="17">
        <v>0.146956025523033</v>
      </c>
      <c r="AT11" s="17"/>
      <c r="AU11" s="17">
        <v>0.156477364414707</v>
      </c>
      <c r="AV11" s="17">
        <v>0.17524302245526699</v>
      </c>
    </row>
    <row r="12" spans="2:48" x14ac:dyDescent="0.25">
      <c r="B12" s="18" t="s">
        <v>108</v>
      </c>
      <c r="C12" s="17">
        <v>0.38376562268418402</v>
      </c>
      <c r="D12" s="17">
        <v>0.40315841705142103</v>
      </c>
      <c r="E12" s="17">
        <v>0.367261150378134</v>
      </c>
      <c r="F12" s="17"/>
      <c r="G12" s="17">
        <v>0.34399053478955299</v>
      </c>
      <c r="H12" s="17">
        <v>0.35419578095413801</v>
      </c>
      <c r="I12" s="17">
        <v>0.311717934087193</v>
      </c>
      <c r="J12" s="17">
        <v>0.32084126149188902</v>
      </c>
      <c r="K12" s="17">
        <v>0.44148297756289201</v>
      </c>
      <c r="L12" s="17">
        <v>0.49014918141288999</v>
      </c>
      <c r="M12" s="17"/>
      <c r="N12" s="17">
        <v>0.40432202902727099</v>
      </c>
      <c r="O12" s="17">
        <v>0.42370439096534002</v>
      </c>
      <c r="P12" s="17">
        <v>0.35871032261890801</v>
      </c>
      <c r="Q12" s="17">
        <v>0.37438375765082499</v>
      </c>
      <c r="R12" s="17"/>
      <c r="S12" s="17">
        <v>0.39757038482011098</v>
      </c>
      <c r="T12" s="17">
        <v>0.37910100121019902</v>
      </c>
      <c r="U12" s="17">
        <v>0.33964302631420701</v>
      </c>
      <c r="V12" s="17">
        <v>0.37287000790972502</v>
      </c>
      <c r="W12" s="17">
        <v>0.38746449288632101</v>
      </c>
      <c r="X12" s="17"/>
      <c r="Y12" s="17">
        <v>0.309942638974602</v>
      </c>
      <c r="Z12" s="17">
        <v>0.420595175684504</v>
      </c>
      <c r="AA12" s="17">
        <v>0.40693930976081499</v>
      </c>
      <c r="AB12" s="17">
        <v>0.361980308030736</v>
      </c>
      <c r="AC12" s="17"/>
      <c r="AD12" s="17">
        <v>0.25354985359603499</v>
      </c>
      <c r="AE12" s="17">
        <v>0.34464999551888198</v>
      </c>
      <c r="AF12" s="17">
        <v>0.399798466394782</v>
      </c>
      <c r="AG12" s="17">
        <v>0.463239540408799</v>
      </c>
      <c r="AH12" s="17">
        <v>0.40856343772458797</v>
      </c>
      <c r="AI12" s="17">
        <v>0.43251753365323198</v>
      </c>
      <c r="AJ12" s="17">
        <v>0.57865760131415001</v>
      </c>
      <c r="AK12" s="17"/>
      <c r="AL12" s="17">
        <v>0.41754914434834001</v>
      </c>
      <c r="AM12" s="17">
        <v>0.38962228889473999</v>
      </c>
      <c r="AN12" s="17"/>
      <c r="AO12" s="17">
        <v>0.40018563443220401</v>
      </c>
      <c r="AP12" s="17">
        <v>0.37524818206857302</v>
      </c>
      <c r="AQ12" s="17"/>
      <c r="AR12" s="17">
        <v>0.42690962933040699</v>
      </c>
      <c r="AS12" s="17">
        <v>0.39334362139079798</v>
      </c>
      <c r="AT12" s="17"/>
      <c r="AU12" s="17">
        <v>0.443692674972747</v>
      </c>
      <c r="AV12" s="17">
        <v>0.37102645287761399</v>
      </c>
    </row>
    <row r="13" spans="2:48" x14ac:dyDescent="0.25">
      <c r="B13" s="18" t="s">
        <v>109</v>
      </c>
      <c r="C13" s="17">
        <v>0.26645444268364898</v>
      </c>
      <c r="D13" s="17">
        <v>0.316856753672281</v>
      </c>
      <c r="E13" s="17">
        <v>0.22155858834217901</v>
      </c>
      <c r="F13" s="17"/>
      <c r="G13" s="17">
        <v>0.21803489509440899</v>
      </c>
      <c r="H13" s="17">
        <v>0.21923603421606699</v>
      </c>
      <c r="I13" s="17">
        <v>0.30024489952124001</v>
      </c>
      <c r="J13" s="17">
        <v>0.24711635400729101</v>
      </c>
      <c r="K13" s="17">
        <v>0.24959828426407099</v>
      </c>
      <c r="L13" s="17">
        <v>0.33628909289291598</v>
      </c>
      <c r="M13" s="17"/>
      <c r="N13" s="17">
        <v>0.267298402418157</v>
      </c>
      <c r="O13" s="17">
        <v>0.222142879934078</v>
      </c>
      <c r="P13" s="17">
        <v>0.27987511174713597</v>
      </c>
      <c r="Q13" s="17">
        <v>0.28291045749351501</v>
      </c>
      <c r="R13" s="17"/>
      <c r="S13" s="17">
        <v>0.27895215893910003</v>
      </c>
      <c r="T13" s="17">
        <v>0.228624225723663</v>
      </c>
      <c r="U13" s="17">
        <v>0.28124553687681098</v>
      </c>
      <c r="V13" s="17">
        <v>0.28708436436370299</v>
      </c>
      <c r="W13" s="17">
        <v>0.12119410071671199</v>
      </c>
      <c r="X13" s="17"/>
      <c r="Y13" s="17">
        <v>0.18894265164100699</v>
      </c>
      <c r="Z13" s="17">
        <v>0.23833066806209599</v>
      </c>
      <c r="AA13" s="17">
        <v>0.35806814285388999</v>
      </c>
      <c r="AB13" s="17">
        <v>0.44855459862925001</v>
      </c>
      <c r="AC13" s="17"/>
      <c r="AD13" s="17">
        <v>0.12907182258223299</v>
      </c>
      <c r="AE13" s="17">
        <v>0.26753104281891898</v>
      </c>
      <c r="AF13" s="17">
        <v>0.22439939564147199</v>
      </c>
      <c r="AG13" s="17">
        <v>0.241297146711733</v>
      </c>
      <c r="AH13" s="17">
        <v>0.339792995144166</v>
      </c>
      <c r="AI13" s="17">
        <v>0.36473013539384003</v>
      </c>
      <c r="AJ13" s="17">
        <v>0.31319856390355699</v>
      </c>
      <c r="AK13" s="17"/>
      <c r="AL13" s="17">
        <v>0.26503823730391401</v>
      </c>
      <c r="AM13" s="17">
        <v>0.33153002935397902</v>
      </c>
      <c r="AN13" s="17"/>
      <c r="AO13" s="17">
        <v>0.27638240759313698</v>
      </c>
      <c r="AP13" s="17">
        <v>0.332113123143012</v>
      </c>
      <c r="AQ13" s="17"/>
      <c r="AR13" s="17">
        <v>0.27574150484161503</v>
      </c>
      <c r="AS13" s="17">
        <v>0.34144119219895203</v>
      </c>
      <c r="AT13" s="17"/>
      <c r="AU13" s="17">
        <v>0.27648098664285697</v>
      </c>
      <c r="AV13" s="17">
        <v>0.29854898399513002</v>
      </c>
    </row>
    <row r="14" spans="2:48" x14ac:dyDescent="0.25">
      <c r="B14" s="18" t="s">
        <v>80</v>
      </c>
      <c r="C14" s="17">
        <v>3.8979010884608097E-2</v>
      </c>
      <c r="D14" s="17">
        <v>2.7762004461143599E-2</v>
      </c>
      <c r="E14" s="17">
        <v>4.87523024345691E-2</v>
      </c>
      <c r="F14" s="17"/>
      <c r="G14" s="17">
        <v>7.1273717701016995E-2</v>
      </c>
      <c r="H14" s="17">
        <v>2.4332383423787501E-2</v>
      </c>
      <c r="I14" s="17">
        <v>6.8422540239738802E-2</v>
      </c>
      <c r="J14" s="17">
        <v>3.9853529109603603E-2</v>
      </c>
      <c r="K14" s="17">
        <v>2.6278395670141501E-2</v>
      </c>
      <c r="L14" s="17">
        <v>1.91112727206958E-2</v>
      </c>
      <c r="M14" s="17"/>
      <c r="N14" s="17">
        <v>4.1716252410849003E-2</v>
      </c>
      <c r="O14" s="17">
        <v>4.2072434754301898E-2</v>
      </c>
      <c r="P14" s="17">
        <v>2.7606990395900401E-2</v>
      </c>
      <c r="Q14" s="17">
        <v>5.2435379720805801E-2</v>
      </c>
      <c r="R14" s="17"/>
      <c r="S14" s="17">
        <v>3.8148050373245798E-2</v>
      </c>
      <c r="T14" s="17">
        <v>3.99052518860551E-2</v>
      </c>
      <c r="U14" s="17">
        <v>3.2005324607163599E-2</v>
      </c>
      <c r="V14" s="17">
        <v>4.1964858980975198E-2</v>
      </c>
      <c r="W14" s="17">
        <v>4.2116793157969602E-2</v>
      </c>
      <c r="X14" s="17"/>
      <c r="Y14" s="17">
        <v>5.4781048385506202E-2</v>
      </c>
      <c r="Z14" s="17">
        <v>2.5321039486715199E-2</v>
      </c>
      <c r="AA14" s="17">
        <v>3.40006818002693E-2</v>
      </c>
      <c r="AB14" s="17">
        <v>6.60331611236189E-2</v>
      </c>
      <c r="AC14" s="17"/>
      <c r="AD14" s="17">
        <v>9.3676058144144397E-2</v>
      </c>
      <c r="AE14" s="17">
        <v>4.9002851980251901E-2</v>
      </c>
      <c r="AF14" s="17">
        <v>2.41044907057626E-2</v>
      </c>
      <c r="AG14" s="17">
        <v>3.5771162568491298E-2</v>
      </c>
      <c r="AH14" s="17">
        <v>1.4796251313560899E-2</v>
      </c>
      <c r="AI14" s="17">
        <v>2.0963646921353201E-2</v>
      </c>
      <c r="AJ14" s="17">
        <v>0</v>
      </c>
      <c r="AK14" s="17"/>
      <c r="AL14" s="17">
        <v>2.5839514160816101E-2</v>
      </c>
      <c r="AM14" s="17">
        <v>2.5383088750113299E-2</v>
      </c>
      <c r="AN14" s="17"/>
      <c r="AO14" s="17">
        <v>2.1544058661414501E-2</v>
      </c>
      <c r="AP14" s="17">
        <v>3.9278949376668801E-2</v>
      </c>
      <c r="AQ14" s="17"/>
      <c r="AR14" s="17">
        <v>1.8786794247947498E-2</v>
      </c>
      <c r="AS14" s="17">
        <v>2.03435938087108E-2</v>
      </c>
      <c r="AT14" s="17"/>
      <c r="AU14" s="17">
        <v>1.3481853964366E-2</v>
      </c>
      <c r="AV14" s="17">
        <v>4.1036455227608001E-2</v>
      </c>
    </row>
    <row r="15" spans="2:48" x14ac:dyDescent="0.25">
      <c r="B15" s="18" t="s">
        <v>110</v>
      </c>
      <c r="C15" s="21">
        <v>0.111965944918739</v>
      </c>
      <c r="D15" s="21">
        <v>8.9231953755903495E-2</v>
      </c>
      <c r="E15" s="21">
        <v>0.12752776024445001</v>
      </c>
      <c r="F15" s="21"/>
      <c r="G15" s="21">
        <v>0.14623601179037701</v>
      </c>
      <c r="H15" s="21">
        <v>0.16572972475117601</v>
      </c>
      <c r="I15" s="21">
        <v>8.2531758939527994E-2</v>
      </c>
      <c r="J15" s="21">
        <v>0.132367665656553</v>
      </c>
      <c r="K15" s="21">
        <v>9.6148718635317598E-2</v>
      </c>
      <c r="L15" s="21">
        <v>6.6201404678005296E-2</v>
      </c>
      <c r="M15" s="21"/>
      <c r="N15" s="21">
        <v>0.111745714383469</v>
      </c>
      <c r="O15" s="21">
        <v>0.120936580624565</v>
      </c>
      <c r="P15" s="21">
        <v>0.119065158475509</v>
      </c>
      <c r="Q15" s="21">
        <v>9.3060611917284E-2</v>
      </c>
      <c r="R15" s="21"/>
      <c r="S15" s="21">
        <v>0.103709352077549</v>
      </c>
      <c r="T15" s="21">
        <v>0.14073218556998199</v>
      </c>
      <c r="U15" s="21">
        <v>9.8746478683658406E-2</v>
      </c>
      <c r="V15" s="21">
        <v>0.122060395841594</v>
      </c>
      <c r="W15" s="21">
        <v>0.12831224013547199</v>
      </c>
      <c r="X15" s="21"/>
      <c r="Y15" s="21">
        <v>0.129055146770996</v>
      </c>
      <c r="Z15" s="21">
        <v>0.124668731839768</v>
      </c>
      <c r="AA15" s="21">
        <v>7.8401808714145205E-2</v>
      </c>
      <c r="AB15" s="21">
        <v>5.87178991678107E-2</v>
      </c>
      <c r="AC15" s="21"/>
      <c r="AD15" s="21">
        <v>0.13036880787388999</v>
      </c>
      <c r="AE15" s="21">
        <v>0.111201501483892</v>
      </c>
      <c r="AF15" s="21">
        <v>0.124840323254828</v>
      </c>
      <c r="AG15" s="21">
        <v>0.103621103175251</v>
      </c>
      <c r="AH15" s="21">
        <v>0.11185297386646301</v>
      </c>
      <c r="AI15" s="21">
        <v>9.9205352791263801E-2</v>
      </c>
      <c r="AJ15" s="21">
        <v>5.0176393930017597E-2</v>
      </c>
      <c r="AK15" s="21"/>
      <c r="AL15" s="21">
        <v>0.11558255641627201</v>
      </c>
      <c r="AM15" s="21">
        <v>9.7222190917290993E-2</v>
      </c>
      <c r="AN15" s="21"/>
      <c r="AO15" s="21">
        <v>0.119978431357434</v>
      </c>
      <c r="AP15" s="21">
        <v>0.101116827775815</v>
      </c>
      <c r="AQ15" s="21"/>
      <c r="AR15" s="21">
        <v>0.112833816806945</v>
      </c>
      <c r="AS15" s="21">
        <v>9.7915567078505697E-2</v>
      </c>
      <c r="AT15" s="21"/>
      <c r="AU15" s="21">
        <v>0.10986712000532201</v>
      </c>
      <c r="AV15" s="21">
        <v>0.114145085444381</v>
      </c>
    </row>
    <row r="16" spans="2:48" x14ac:dyDescent="0.25">
      <c r="B16" s="18" t="s">
        <v>111</v>
      </c>
      <c r="C16" s="21">
        <v>0.65022006536783294</v>
      </c>
      <c r="D16" s="21">
        <v>0.72001517072370202</v>
      </c>
      <c r="E16" s="21">
        <v>0.58881973872031301</v>
      </c>
      <c r="F16" s="21"/>
      <c r="G16" s="21">
        <v>0.56202542988396198</v>
      </c>
      <c r="H16" s="21">
        <v>0.57343181517020503</v>
      </c>
      <c r="I16" s="21">
        <v>0.61196283360843295</v>
      </c>
      <c r="J16" s="21">
        <v>0.56795761549918</v>
      </c>
      <c r="K16" s="21">
        <v>0.69108126182696294</v>
      </c>
      <c r="L16" s="21">
        <v>0.82643827430580596</v>
      </c>
      <c r="M16" s="21"/>
      <c r="N16" s="21">
        <v>0.67162043144542805</v>
      </c>
      <c r="O16" s="21">
        <v>0.64584727089941796</v>
      </c>
      <c r="P16" s="21">
        <v>0.63858543436604298</v>
      </c>
      <c r="Q16" s="21">
        <v>0.65729421514434005</v>
      </c>
      <c r="R16" s="21"/>
      <c r="S16" s="21">
        <v>0.67652254375921095</v>
      </c>
      <c r="T16" s="21">
        <v>0.60772522693386199</v>
      </c>
      <c r="U16" s="21">
        <v>0.62088856319101804</v>
      </c>
      <c r="V16" s="21">
        <v>0.65995437227342801</v>
      </c>
      <c r="W16" s="21">
        <v>0.508658593603033</v>
      </c>
      <c r="X16" s="21"/>
      <c r="Y16" s="21">
        <v>0.49888529061560899</v>
      </c>
      <c r="Z16" s="21">
        <v>0.65892584374660002</v>
      </c>
      <c r="AA16" s="21">
        <v>0.76500745261470504</v>
      </c>
      <c r="AB16" s="21">
        <v>0.81053490665998595</v>
      </c>
      <c r="AC16" s="21"/>
      <c r="AD16" s="21">
        <v>0.38262167617826798</v>
      </c>
      <c r="AE16" s="21">
        <v>0.61218103833780102</v>
      </c>
      <c r="AF16" s="21">
        <v>0.62419786203625305</v>
      </c>
      <c r="AG16" s="21">
        <v>0.70453668712053197</v>
      </c>
      <c r="AH16" s="21">
        <v>0.74835643286875497</v>
      </c>
      <c r="AI16" s="21">
        <v>0.797247669047073</v>
      </c>
      <c r="AJ16" s="21">
        <v>0.89185616521770705</v>
      </c>
      <c r="AK16" s="21"/>
      <c r="AL16" s="21">
        <v>0.68258738165225397</v>
      </c>
      <c r="AM16" s="21">
        <v>0.72115231824871895</v>
      </c>
      <c r="AN16" s="21"/>
      <c r="AO16" s="21">
        <v>0.67656804202534004</v>
      </c>
      <c r="AP16" s="21">
        <v>0.70736130521158502</v>
      </c>
      <c r="AQ16" s="21"/>
      <c r="AR16" s="21">
        <v>0.70265113417202196</v>
      </c>
      <c r="AS16" s="21">
        <v>0.73478481358975001</v>
      </c>
      <c r="AT16" s="21"/>
      <c r="AU16" s="21">
        <v>0.72017366161560503</v>
      </c>
      <c r="AV16" s="21">
        <v>0.66957543687274401</v>
      </c>
    </row>
    <row r="17" spans="2:48" x14ac:dyDescent="0.25">
      <c r="B17" s="18" t="s">
        <v>81</v>
      </c>
      <c r="C17" s="22">
        <v>0.53825412044909404</v>
      </c>
      <c r="D17" s="22">
        <v>0.63078321696779904</v>
      </c>
      <c r="E17" s="22">
        <v>0.46129197847586401</v>
      </c>
      <c r="F17" s="22"/>
      <c r="G17" s="22">
        <v>0.41578941809358499</v>
      </c>
      <c r="H17" s="22">
        <v>0.407702090419029</v>
      </c>
      <c r="I17" s="22">
        <v>0.52943107466890504</v>
      </c>
      <c r="J17" s="22">
        <v>0.435589949842626</v>
      </c>
      <c r="K17" s="22">
        <v>0.59493254319164501</v>
      </c>
      <c r="L17" s="22">
        <v>0.76023686962780102</v>
      </c>
      <c r="M17" s="22"/>
      <c r="N17" s="22">
        <v>0.55987471706195802</v>
      </c>
      <c r="O17" s="22">
        <v>0.52491069027485404</v>
      </c>
      <c r="P17" s="22">
        <v>0.51952027589053495</v>
      </c>
      <c r="Q17" s="22">
        <v>0.56423360322705696</v>
      </c>
      <c r="R17" s="22"/>
      <c r="S17" s="22">
        <v>0.572813191681662</v>
      </c>
      <c r="T17" s="22">
        <v>0.46699304136387998</v>
      </c>
      <c r="U17" s="22">
        <v>0.52214208450735999</v>
      </c>
      <c r="V17" s="22">
        <v>0.53789397643183401</v>
      </c>
      <c r="W17" s="22">
        <v>0.38034635346756102</v>
      </c>
      <c r="X17" s="22"/>
      <c r="Y17" s="22">
        <v>0.36983014384461399</v>
      </c>
      <c r="Z17" s="22">
        <v>0.53425711190683201</v>
      </c>
      <c r="AA17" s="22">
        <v>0.68660564390056</v>
      </c>
      <c r="AB17" s="22">
        <v>0.75181700749217495</v>
      </c>
      <c r="AC17" s="22"/>
      <c r="AD17" s="22">
        <v>0.25225286830437699</v>
      </c>
      <c r="AE17" s="22">
        <v>0.50097953685390995</v>
      </c>
      <c r="AF17" s="22">
        <v>0.49935753878142503</v>
      </c>
      <c r="AG17" s="22">
        <v>0.600915583945281</v>
      </c>
      <c r="AH17" s="22">
        <v>0.63650345900229199</v>
      </c>
      <c r="AI17" s="22">
        <v>0.69804231625580904</v>
      </c>
      <c r="AJ17" s="22">
        <v>0.841679771287689</v>
      </c>
      <c r="AK17" s="22"/>
      <c r="AL17" s="22">
        <v>0.56700482523598195</v>
      </c>
      <c r="AM17" s="22">
        <v>0.62393012733142805</v>
      </c>
      <c r="AN17" s="22"/>
      <c r="AO17" s="22">
        <v>0.55658961066790702</v>
      </c>
      <c r="AP17" s="22">
        <v>0.60624447743577004</v>
      </c>
      <c r="AQ17" s="22"/>
      <c r="AR17" s="22">
        <v>0.58981731736507703</v>
      </c>
      <c r="AS17" s="22">
        <v>0.63686924651124399</v>
      </c>
      <c r="AT17" s="22"/>
      <c r="AU17" s="22">
        <v>0.61030654161028297</v>
      </c>
      <c r="AV17" s="22">
        <v>0.55543035142836295</v>
      </c>
    </row>
    <row r="18" spans="2:48" x14ac:dyDescent="0.25">
      <c r="B18" s="16"/>
    </row>
    <row r="19" spans="2:48" x14ac:dyDescent="0.25">
      <c r="B19" t="s">
        <v>69</v>
      </c>
    </row>
    <row r="20" spans="2:48" x14ac:dyDescent="0.25">
      <c r="B20" t="s">
        <v>70</v>
      </c>
    </row>
    <row r="22" spans="2:48" x14ac:dyDescent="0.25">
      <c r="B22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V22"/>
  <sheetViews>
    <sheetView showGridLines="0" workbookViewId="0">
      <pane xSplit="2" topLeftCell="C1" activePane="topRight" state="frozen"/>
      <selection pane="topRight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115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105</v>
      </c>
      <c r="C9" s="17">
        <v>7.7524578904542799E-2</v>
      </c>
      <c r="D9" s="17">
        <v>5.8341263891879498E-2</v>
      </c>
      <c r="E9" s="17">
        <v>8.9604505850081395E-2</v>
      </c>
      <c r="F9" s="17"/>
      <c r="G9" s="17">
        <v>9.9203348771664701E-2</v>
      </c>
      <c r="H9" s="17">
        <v>0.120287469717911</v>
      </c>
      <c r="I9" s="17">
        <v>6.6082271442167703E-2</v>
      </c>
      <c r="J9" s="17">
        <v>7.89547826443011E-2</v>
      </c>
      <c r="K9" s="17">
        <v>6.6630169309873602E-2</v>
      </c>
      <c r="L9" s="17">
        <v>4.4934287818397797E-2</v>
      </c>
      <c r="M9" s="17"/>
      <c r="N9" s="17">
        <v>8.2453753236278293E-2</v>
      </c>
      <c r="O9" s="17">
        <v>6.9416143684617099E-2</v>
      </c>
      <c r="P9" s="17">
        <v>8.11248927537222E-2</v>
      </c>
      <c r="Q9" s="17">
        <v>7.5321070257018202E-2</v>
      </c>
      <c r="R9" s="17"/>
      <c r="S9" s="17">
        <v>6.9152019949610496E-2</v>
      </c>
      <c r="T9" s="17">
        <v>9.5390474363774194E-2</v>
      </c>
      <c r="U9" s="17">
        <v>9.3860434703567294E-2</v>
      </c>
      <c r="V9" s="17">
        <v>5.7016113319405801E-2</v>
      </c>
      <c r="W9" s="17">
        <v>0.10599803292425</v>
      </c>
      <c r="X9" s="17"/>
      <c r="Y9" s="17">
        <v>0.102861992489635</v>
      </c>
      <c r="Z9" s="17">
        <v>8.1044095866314003E-2</v>
      </c>
      <c r="AA9" s="17">
        <v>4.5402936833395302E-2</v>
      </c>
      <c r="AB9" s="17">
        <v>5.72935531599503E-2</v>
      </c>
      <c r="AC9" s="17"/>
      <c r="AD9" s="17">
        <v>6.2650497420170495E-2</v>
      </c>
      <c r="AE9" s="17">
        <v>9.31809901799516E-2</v>
      </c>
      <c r="AF9" s="17">
        <v>9.0189450385373293E-2</v>
      </c>
      <c r="AG9" s="17">
        <v>7.4891417121323897E-2</v>
      </c>
      <c r="AH9" s="17">
        <v>5.9795520787524897E-2</v>
      </c>
      <c r="AI9" s="17">
        <v>7.9134562373366996E-2</v>
      </c>
      <c r="AJ9" s="17">
        <v>5.1807036736305503E-2</v>
      </c>
      <c r="AK9" s="17"/>
      <c r="AL9" s="17">
        <v>8.1745911472766206E-2</v>
      </c>
      <c r="AM9" s="17">
        <v>4.7478246798062E-2</v>
      </c>
      <c r="AN9" s="17"/>
      <c r="AO9" s="17">
        <v>8.1680925390755596E-2</v>
      </c>
      <c r="AP9" s="17">
        <v>5.86962813937313E-2</v>
      </c>
      <c r="AQ9" s="17"/>
      <c r="AR9" s="17">
        <v>7.9351582247710106E-2</v>
      </c>
      <c r="AS9" s="17">
        <v>5.1917295280145798E-2</v>
      </c>
      <c r="AT9" s="17"/>
      <c r="AU9" s="17">
        <v>8.5547202687748305E-2</v>
      </c>
      <c r="AV9" s="17">
        <v>6.9355305537995196E-2</v>
      </c>
    </row>
    <row r="10" spans="2:48" x14ac:dyDescent="0.25">
      <c r="B10" s="18" t="s">
        <v>106</v>
      </c>
      <c r="C10" s="17">
        <v>0.13410907666738001</v>
      </c>
      <c r="D10" s="17">
        <v>0.117423234964703</v>
      </c>
      <c r="E10" s="17">
        <v>0.14814455233302901</v>
      </c>
      <c r="F10" s="17"/>
      <c r="G10" s="17">
        <v>0.16716584167038401</v>
      </c>
      <c r="H10" s="17">
        <v>0.148969172739015</v>
      </c>
      <c r="I10" s="17">
        <v>0.120293877881072</v>
      </c>
      <c r="J10" s="17">
        <v>0.13364010431403101</v>
      </c>
      <c r="K10" s="17">
        <v>0.115395498120465</v>
      </c>
      <c r="L10" s="17">
        <v>0.128002579066858</v>
      </c>
      <c r="M10" s="17"/>
      <c r="N10" s="17">
        <v>0.11951032368895199</v>
      </c>
      <c r="O10" s="17">
        <v>0.17413740010661599</v>
      </c>
      <c r="P10" s="17">
        <v>0.12459530217451199</v>
      </c>
      <c r="Q10" s="17">
        <v>0.124931682048512</v>
      </c>
      <c r="R10" s="17"/>
      <c r="S10" s="17">
        <v>0.128517167636791</v>
      </c>
      <c r="T10" s="17">
        <v>0.15245077351915801</v>
      </c>
      <c r="U10" s="17">
        <v>0.15213322230531801</v>
      </c>
      <c r="V10" s="17">
        <v>0.102831457753548</v>
      </c>
      <c r="W10" s="17">
        <v>0.121476734441809</v>
      </c>
      <c r="X10" s="17"/>
      <c r="Y10" s="17">
        <v>0.111072286932262</v>
      </c>
      <c r="Z10" s="17">
        <v>0.14736640648673399</v>
      </c>
      <c r="AA10" s="17">
        <v>0.137336032264745</v>
      </c>
      <c r="AB10" s="17">
        <v>9.0681681266638101E-2</v>
      </c>
      <c r="AC10" s="17"/>
      <c r="AD10" s="17">
        <v>0.13105871952586401</v>
      </c>
      <c r="AE10" s="17">
        <v>0.11969524010600401</v>
      </c>
      <c r="AF10" s="17">
        <v>0.15107947985516801</v>
      </c>
      <c r="AG10" s="17">
        <v>0.144283196876862</v>
      </c>
      <c r="AH10" s="17">
        <v>0.13891371180963</v>
      </c>
      <c r="AI10" s="17">
        <v>0.123476952282293</v>
      </c>
      <c r="AJ10" s="17">
        <v>0.17023004579171999</v>
      </c>
      <c r="AK10" s="17"/>
      <c r="AL10" s="17">
        <v>0.16418340942164</v>
      </c>
      <c r="AM10" s="17">
        <v>9.1410405206778594E-2</v>
      </c>
      <c r="AN10" s="17"/>
      <c r="AO10" s="17">
        <v>0.173120463606835</v>
      </c>
      <c r="AP10" s="17">
        <v>8.1653979357309794E-2</v>
      </c>
      <c r="AQ10" s="17"/>
      <c r="AR10" s="17">
        <v>0.16173661846859599</v>
      </c>
      <c r="AS10" s="17">
        <v>0.10051152803994</v>
      </c>
      <c r="AT10" s="17"/>
      <c r="AU10" s="17">
        <v>0.161299342881882</v>
      </c>
      <c r="AV10" s="17">
        <v>9.9151906738392401E-2</v>
      </c>
    </row>
    <row r="11" spans="2:48" x14ac:dyDescent="0.25">
      <c r="B11" s="18" t="s">
        <v>107</v>
      </c>
      <c r="C11" s="17">
        <v>0.135371546500093</v>
      </c>
      <c r="D11" s="17">
        <v>0.11433037100571999</v>
      </c>
      <c r="E11" s="17">
        <v>0.155102670473792</v>
      </c>
      <c r="F11" s="17"/>
      <c r="G11" s="17">
        <v>0.13591565119097501</v>
      </c>
      <c r="H11" s="17">
        <v>0.14423632192938399</v>
      </c>
      <c r="I11" s="17">
        <v>0.13777033961559901</v>
      </c>
      <c r="J11" s="17">
        <v>0.161698219314831</v>
      </c>
      <c r="K11" s="17">
        <v>0.13477013970874399</v>
      </c>
      <c r="L11" s="17">
        <v>0.106264993011197</v>
      </c>
      <c r="M11" s="17"/>
      <c r="N11" s="17">
        <v>0.162588975534427</v>
      </c>
      <c r="O11" s="17">
        <v>0.110512849882447</v>
      </c>
      <c r="P11" s="17">
        <v>0.13275448163737</v>
      </c>
      <c r="Q11" s="17">
        <v>0.14172203152064999</v>
      </c>
      <c r="R11" s="17"/>
      <c r="S11" s="17">
        <v>0.122435902667573</v>
      </c>
      <c r="T11" s="17">
        <v>0.141466490076502</v>
      </c>
      <c r="U11" s="17">
        <v>0.18239266115333999</v>
      </c>
      <c r="V11" s="17">
        <v>0.14724245061352301</v>
      </c>
      <c r="W11" s="17">
        <v>0.11520822386841401</v>
      </c>
      <c r="X11" s="17"/>
      <c r="Y11" s="17">
        <v>0.19747661998281399</v>
      </c>
      <c r="Z11" s="17">
        <v>0.13598193480500001</v>
      </c>
      <c r="AA11" s="17">
        <v>9.2703528236410399E-2</v>
      </c>
      <c r="AB11" s="17">
        <v>4.0534416803793501E-2</v>
      </c>
      <c r="AC11" s="17"/>
      <c r="AD11" s="17">
        <v>0.225858603303393</v>
      </c>
      <c r="AE11" s="17">
        <v>0.11456916895404</v>
      </c>
      <c r="AF11" s="17">
        <v>0.15231532575243401</v>
      </c>
      <c r="AG11" s="17">
        <v>0.12713851822179001</v>
      </c>
      <c r="AH11" s="17">
        <v>0.12073079985413</v>
      </c>
      <c r="AI11" s="17">
        <v>0.103817844540917</v>
      </c>
      <c r="AJ11" s="17">
        <v>9.6343575523509001E-2</v>
      </c>
      <c r="AK11" s="17"/>
      <c r="AL11" s="17">
        <v>0.13889237725397</v>
      </c>
      <c r="AM11" s="17">
        <v>0.101431654883493</v>
      </c>
      <c r="AN11" s="17"/>
      <c r="AO11" s="17">
        <v>0.143791526351149</v>
      </c>
      <c r="AP11" s="17">
        <v>0.101742395697099</v>
      </c>
      <c r="AQ11" s="17"/>
      <c r="AR11" s="17">
        <v>0.13251958629324301</v>
      </c>
      <c r="AS11" s="17">
        <v>0.10269163286727601</v>
      </c>
      <c r="AT11" s="17"/>
      <c r="AU11" s="17">
        <v>0.128320056999492</v>
      </c>
      <c r="AV11" s="17">
        <v>0.103372094456403</v>
      </c>
    </row>
    <row r="12" spans="2:48" x14ac:dyDescent="0.25">
      <c r="B12" s="18" t="s">
        <v>108</v>
      </c>
      <c r="C12" s="17">
        <v>0.29134652067837402</v>
      </c>
      <c r="D12" s="17">
        <v>0.30941537912239397</v>
      </c>
      <c r="E12" s="17">
        <v>0.27820707244227799</v>
      </c>
      <c r="F12" s="17"/>
      <c r="G12" s="17">
        <v>0.26261129688371398</v>
      </c>
      <c r="H12" s="17">
        <v>0.26039736641256001</v>
      </c>
      <c r="I12" s="17">
        <v>0.29523425749966697</v>
      </c>
      <c r="J12" s="17">
        <v>0.24961860077318301</v>
      </c>
      <c r="K12" s="17">
        <v>0.29386146293610499</v>
      </c>
      <c r="L12" s="17">
        <v>0.36084203550382199</v>
      </c>
      <c r="M12" s="17"/>
      <c r="N12" s="17">
        <v>0.32135564106883802</v>
      </c>
      <c r="O12" s="17">
        <v>0.29624352604593701</v>
      </c>
      <c r="P12" s="17">
        <v>0.27874199146517498</v>
      </c>
      <c r="Q12" s="17">
        <v>0.285809704436853</v>
      </c>
      <c r="R12" s="17"/>
      <c r="S12" s="17">
        <v>0.29312776910321398</v>
      </c>
      <c r="T12" s="17">
        <v>0.29207621389659899</v>
      </c>
      <c r="U12" s="17">
        <v>0.26356049873647103</v>
      </c>
      <c r="V12" s="17">
        <v>0.29806844518304298</v>
      </c>
      <c r="W12" s="17">
        <v>0.39727685324655099</v>
      </c>
      <c r="X12" s="17"/>
      <c r="Y12" s="17">
        <v>0.22681476615301499</v>
      </c>
      <c r="Z12" s="17">
        <v>0.29232946227579498</v>
      </c>
      <c r="AA12" s="17">
        <v>0.33342749052088899</v>
      </c>
      <c r="AB12" s="17">
        <v>0.41096717125903498</v>
      </c>
      <c r="AC12" s="17"/>
      <c r="AD12" s="17">
        <v>0.147501546770753</v>
      </c>
      <c r="AE12" s="17">
        <v>0.27604181017658602</v>
      </c>
      <c r="AF12" s="17">
        <v>0.28923774778671302</v>
      </c>
      <c r="AG12" s="17">
        <v>0.34013854608400801</v>
      </c>
      <c r="AH12" s="17">
        <v>0.32759384119170298</v>
      </c>
      <c r="AI12" s="17">
        <v>0.32618185184035398</v>
      </c>
      <c r="AJ12" s="17">
        <v>0.39672492582434499</v>
      </c>
      <c r="AK12" s="17"/>
      <c r="AL12" s="17">
        <v>0.31860709012621002</v>
      </c>
      <c r="AM12" s="17">
        <v>0.29553126013053299</v>
      </c>
      <c r="AN12" s="17"/>
      <c r="AO12" s="17">
        <v>0.310533342672763</v>
      </c>
      <c r="AP12" s="17">
        <v>0.271767405844276</v>
      </c>
      <c r="AQ12" s="17"/>
      <c r="AR12" s="17">
        <v>0.32588091777327099</v>
      </c>
      <c r="AS12" s="17">
        <v>0.27715741617814399</v>
      </c>
      <c r="AT12" s="17"/>
      <c r="AU12" s="17">
        <v>0.33289276478151397</v>
      </c>
      <c r="AV12" s="17">
        <v>0.26720799671141399</v>
      </c>
    </row>
    <row r="13" spans="2:48" x14ac:dyDescent="0.25">
      <c r="B13" s="18" t="s">
        <v>109</v>
      </c>
      <c r="C13" s="17">
        <v>0.34941470275467301</v>
      </c>
      <c r="D13" s="17">
        <v>0.39085654360399902</v>
      </c>
      <c r="E13" s="17">
        <v>0.31491080553872802</v>
      </c>
      <c r="F13" s="17"/>
      <c r="G13" s="17">
        <v>0.31667184078079602</v>
      </c>
      <c r="H13" s="17">
        <v>0.320532591189926</v>
      </c>
      <c r="I13" s="17">
        <v>0.358523921004609</v>
      </c>
      <c r="J13" s="17">
        <v>0.35806636988542201</v>
      </c>
      <c r="K13" s="17">
        <v>0.38360248168646799</v>
      </c>
      <c r="L13" s="17">
        <v>0.352601102116402</v>
      </c>
      <c r="M13" s="17"/>
      <c r="N13" s="17">
        <v>0.29681861165791601</v>
      </c>
      <c r="O13" s="17">
        <v>0.33945670807810202</v>
      </c>
      <c r="P13" s="17">
        <v>0.37234982947491801</v>
      </c>
      <c r="Q13" s="17">
        <v>0.358969166540825</v>
      </c>
      <c r="R13" s="17"/>
      <c r="S13" s="17">
        <v>0.37611298011187899</v>
      </c>
      <c r="T13" s="17">
        <v>0.30135597851822998</v>
      </c>
      <c r="U13" s="17">
        <v>0.30194981325218301</v>
      </c>
      <c r="V13" s="17">
        <v>0.38208029989943199</v>
      </c>
      <c r="W13" s="17">
        <v>0.235983890595756</v>
      </c>
      <c r="X13" s="17"/>
      <c r="Y13" s="17">
        <v>0.33849111499443901</v>
      </c>
      <c r="Z13" s="17">
        <v>0.33371011546692098</v>
      </c>
      <c r="AA13" s="17">
        <v>0.38804965872365299</v>
      </c>
      <c r="AB13" s="17">
        <v>0.38737925364381398</v>
      </c>
      <c r="AC13" s="17"/>
      <c r="AD13" s="17">
        <v>0.43293063297981899</v>
      </c>
      <c r="AE13" s="17">
        <v>0.369914165640291</v>
      </c>
      <c r="AF13" s="17">
        <v>0.30311948614787798</v>
      </c>
      <c r="AG13" s="17">
        <v>0.305846210181207</v>
      </c>
      <c r="AH13" s="17">
        <v>0.35108005785843599</v>
      </c>
      <c r="AI13" s="17">
        <v>0.36191220685717801</v>
      </c>
      <c r="AJ13" s="17">
        <v>0.28489441612411998</v>
      </c>
      <c r="AK13" s="17"/>
      <c r="AL13" s="17">
        <v>0.28534856917715401</v>
      </c>
      <c r="AM13" s="17">
        <v>0.45633939755702502</v>
      </c>
      <c r="AN13" s="17"/>
      <c r="AO13" s="17">
        <v>0.28232680720126202</v>
      </c>
      <c r="AP13" s="17">
        <v>0.47675878006091399</v>
      </c>
      <c r="AQ13" s="17"/>
      <c r="AR13" s="17">
        <v>0.29546757026920401</v>
      </c>
      <c r="AS13" s="17">
        <v>0.46280591161285101</v>
      </c>
      <c r="AT13" s="17"/>
      <c r="AU13" s="17">
        <v>0.28545325874911398</v>
      </c>
      <c r="AV13" s="17">
        <v>0.45495069394432902</v>
      </c>
    </row>
    <row r="14" spans="2:48" x14ac:dyDescent="0.25">
      <c r="B14" s="18" t="s">
        <v>80</v>
      </c>
      <c r="C14" s="17">
        <v>1.2233574494936899E-2</v>
      </c>
      <c r="D14" s="17">
        <v>9.6332074113042593E-3</v>
      </c>
      <c r="E14" s="17">
        <v>1.40303933620907E-2</v>
      </c>
      <c r="F14" s="17"/>
      <c r="G14" s="17">
        <v>1.8432020702467002E-2</v>
      </c>
      <c r="H14" s="17">
        <v>5.5770780112035503E-3</v>
      </c>
      <c r="I14" s="17">
        <v>2.20953325568858E-2</v>
      </c>
      <c r="J14" s="17">
        <v>1.8021923068232401E-2</v>
      </c>
      <c r="K14" s="17">
        <v>5.74024823834409E-3</v>
      </c>
      <c r="L14" s="17">
        <v>7.35500248332434E-3</v>
      </c>
      <c r="M14" s="17"/>
      <c r="N14" s="17">
        <v>1.7272694813589399E-2</v>
      </c>
      <c r="O14" s="17">
        <v>1.02333722022816E-2</v>
      </c>
      <c r="P14" s="17">
        <v>1.0433502494302501E-2</v>
      </c>
      <c r="Q14" s="17">
        <v>1.3246345196140701E-2</v>
      </c>
      <c r="R14" s="17"/>
      <c r="S14" s="17">
        <v>1.0654160530932299E-2</v>
      </c>
      <c r="T14" s="17">
        <v>1.7260069625737E-2</v>
      </c>
      <c r="U14" s="17">
        <v>6.1033698491205603E-3</v>
      </c>
      <c r="V14" s="17">
        <v>1.27612332310477E-2</v>
      </c>
      <c r="W14" s="17">
        <v>2.40562649232198E-2</v>
      </c>
      <c r="X14" s="17"/>
      <c r="Y14" s="17">
        <v>2.3283219447834201E-2</v>
      </c>
      <c r="Z14" s="17">
        <v>9.5679850992364396E-3</v>
      </c>
      <c r="AA14" s="17">
        <v>3.0803534209066599E-3</v>
      </c>
      <c r="AB14" s="17">
        <v>1.3143923866769E-2</v>
      </c>
      <c r="AC14" s="17"/>
      <c r="AD14" s="17">
        <v>0</v>
      </c>
      <c r="AE14" s="17">
        <v>2.65986249431274E-2</v>
      </c>
      <c r="AF14" s="17">
        <v>1.40585100724338E-2</v>
      </c>
      <c r="AG14" s="17">
        <v>7.7021115148097003E-3</v>
      </c>
      <c r="AH14" s="17">
        <v>1.88606849857635E-3</v>
      </c>
      <c r="AI14" s="17">
        <v>5.4765821058900899E-3</v>
      </c>
      <c r="AJ14" s="17">
        <v>0</v>
      </c>
      <c r="AK14" s="17"/>
      <c r="AL14" s="17">
        <v>1.1222642548260201E-2</v>
      </c>
      <c r="AM14" s="17">
        <v>7.8090354241085597E-3</v>
      </c>
      <c r="AN14" s="17"/>
      <c r="AO14" s="17">
        <v>8.5469347772358095E-3</v>
      </c>
      <c r="AP14" s="17">
        <v>9.3811576466690198E-3</v>
      </c>
      <c r="AQ14" s="17"/>
      <c r="AR14" s="17">
        <v>5.0437249479767096E-3</v>
      </c>
      <c r="AS14" s="17">
        <v>4.9162160216432898E-3</v>
      </c>
      <c r="AT14" s="17"/>
      <c r="AU14" s="17">
        <v>6.4873739002507596E-3</v>
      </c>
      <c r="AV14" s="17">
        <v>5.9620026114670403E-3</v>
      </c>
    </row>
    <row r="15" spans="2:48" x14ac:dyDescent="0.25">
      <c r="B15" s="18" t="s">
        <v>110</v>
      </c>
      <c r="C15" s="21">
        <v>0.21163365557192201</v>
      </c>
      <c r="D15" s="21">
        <v>0.17576449885658199</v>
      </c>
      <c r="E15" s="21">
        <v>0.23774905818311101</v>
      </c>
      <c r="F15" s="21"/>
      <c r="G15" s="21">
        <v>0.26636919044204799</v>
      </c>
      <c r="H15" s="21">
        <v>0.26925664245692599</v>
      </c>
      <c r="I15" s="21">
        <v>0.18637614932323901</v>
      </c>
      <c r="J15" s="21">
        <v>0.21259488695833201</v>
      </c>
      <c r="K15" s="21">
        <v>0.18202566743033899</v>
      </c>
      <c r="L15" s="21">
        <v>0.172936866885256</v>
      </c>
      <c r="M15" s="21"/>
      <c r="N15" s="21">
        <v>0.20196407692523</v>
      </c>
      <c r="O15" s="21">
        <v>0.24355354379123301</v>
      </c>
      <c r="P15" s="21">
        <v>0.20572019492823501</v>
      </c>
      <c r="Q15" s="21">
        <v>0.200252752305531</v>
      </c>
      <c r="R15" s="21"/>
      <c r="S15" s="21">
        <v>0.19766918758640101</v>
      </c>
      <c r="T15" s="21">
        <v>0.24784124788293199</v>
      </c>
      <c r="U15" s="21">
        <v>0.24599365700888601</v>
      </c>
      <c r="V15" s="21">
        <v>0.159847571072954</v>
      </c>
      <c r="W15" s="21">
        <v>0.22747476736605901</v>
      </c>
      <c r="X15" s="21"/>
      <c r="Y15" s="21">
        <v>0.21393427942189799</v>
      </c>
      <c r="Z15" s="21">
        <v>0.22841050235304799</v>
      </c>
      <c r="AA15" s="21">
        <v>0.182738969098141</v>
      </c>
      <c r="AB15" s="21">
        <v>0.147975234426588</v>
      </c>
      <c r="AC15" s="21"/>
      <c r="AD15" s="21">
        <v>0.19370921694603499</v>
      </c>
      <c r="AE15" s="21">
        <v>0.21287623028595501</v>
      </c>
      <c r="AF15" s="21">
        <v>0.241268930240541</v>
      </c>
      <c r="AG15" s="21">
        <v>0.219174613998186</v>
      </c>
      <c r="AH15" s="21">
        <v>0.19870923259715501</v>
      </c>
      <c r="AI15" s="21">
        <v>0.20261151465565999</v>
      </c>
      <c r="AJ15" s="21">
        <v>0.22203708252802601</v>
      </c>
      <c r="AK15" s="21"/>
      <c r="AL15" s="21">
        <v>0.245929320894406</v>
      </c>
      <c r="AM15" s="21">
        <v>0.13888865200484099</v>
      </c>
      <c r="AN15" s="21"/>
      <c r="AO15" s="21">
        <v>0.25480138899758997</v>
      </c>
      <c r="AP15" s="21">
        <v>0.14035026075104101</v>
      </c>
      <c r="AQ15" s="21"/>
      <c r="AR15" s="21">
        <v>0.24108820071630599</v>
      </c>
      <c r="AS15" s="21">
        <v>0.152428823320086</v>
      </c>
      <c r="AT15" s="21"/>
      <c r="AU15" s="21">
        <v>0.24684654556963001</v>
      </c>
      <c r="AV15" s="21">
        <v>0.16850721227638801</v>
      </c>
    </row>
    <row r="16" spans="2:48" x14ac:dyDescent="0.25">
      <c r="B16" s="18" t="s">
        <v>111</v>
      </c>
      <c r="C16" s="21">
        <v>0.64076122343304798</v>
      </c>
      <c r="D16" s="21">
        <v>0.70027192272639305</v>
      </c>
      <c r="E16" s="21">
        <v>0.59311787798100601</v>
      </c>
      <c r="F16" s="21"/>
      <c r="G16" s="21">
        <v>0.57928313766451001</v>
      </c>
      <c r="H16" s="21">
        <v>0.580929957602486</v>
      </c>
      <c r="I16" s="21">
        <v>0.65375817850427598</v>
      </c>
      <c r="J16" s="21">
        <v>0.60768497065860505</v>
      </c>
      <c r="K16" s="21">
        <v>0.67746394462257298</v>
      </c>
      <c r="L16" s="21">
        <v>0.71344313762022404</v>
      </c>
      <c r="M16" s="21"/>
      <c r="N16" s="21">
        <v>0.61817425272675397</v>
      </c>
      <c r="O16" s="21">
        <v>0.63570023412403798</v>
      </c>
      <c r="P16" s="21">
        <v>0.65109182094009299</v>
      </c>
      <c r="Q16" s="21">
        <v>0.64477887097767805</v>
      </c>
      <c r="R16" s="21"/>
      <c r="S16" s="21">
        <v>0.66924074921509302</v>
      </c>
      <c r="T16" s="21">
        <v>0.59343219241482903</v>
      </c>
      <c r="U16" s="21">
        <v>0.56551031198865398</v>
      </c>
      <c r="V16" s="21">
        <v>0.68014874508247503</v>
      </c>
      <c r="W16" s="21">
        <v>0.63326074384230702</v>
      </c>
      <c r="X16" s="21"/>
      <c r="Y16" s="21">
        <v>0.56530588114745495</v>
      </c>
      <c r="Z16" s="21">
        <v>0.62603957774271601</v>
      </c>
      <c r="AA16" s="21">
        <v>0.72147714924454198</v>
      </c>
      <c r="AB16" s="21">
        <v>0.79834642490284902</v>
      </c>
      <c r="AC16" s="21"/>
      <c r="AD16" s="21">
        <v>0.58043217975057204</v>
      </c>
      <c r="AE16" s="21">
        <v>0.64595597581687703</v>
      </c>
      <c r="AF16" s="21">
        <v>0.59235723393459006</v>
      </c>
      <c r="AG16" s="21">
        <v>0.64598475626521501</v>
      </c>
      <c r="AH16" s="21">
        <v>0.67867389905013897</v>
      </c>
      <c r="AI16" s="21">
        <v>0.68809405869753304</v>
      </c>
      <c r="AJ16" s="21">
        <v>0.68161934194846496</v>
      </c>
      <c r="AK16" s="21"/>
      <c r="AL16" s="21">
        <v>0.60395565930336403</v>
      </c>
      <c r="AM16" s="21">
        <v>0.75187065768755801</v>
      </c>
      <c r="AN16" s="21"/>
      <c r="AO16" s="21">
        <v>0.59286014987402502</v>
      </c>
      <c r="AP16" s="21">
        <v>0.74852618590519104</v>
      </c>
      <c r="AQ16" s="21"/>
      <c r="AR16" s="21">
        <v>0.621348488042475</v>
      </c>
      <c r="AS16" s="21">
        <v>0.73996332779099505</v>
      </c>
      <c r="AT16" s="21"/>
      <c r="AU16" s="21">
        <v>0.61834602353062795</v>
      </c>
      <c r="AV16" s="21">
        <v>0.72215869065574301</v>
      </c>
    </row>
    <row r="17" spans="2:48" x14ac:dyDescent="0.25">
      <c r="B17" s="18" t="s">
        <v>81</v>
      </c>
      <c r="C17" s="22">
        <v>0.42912756786112499</v>
      </c>
      <c r="D17" s="22">
        <v>0.52450742386981097</v>
      </c>
      <c r="E17" s="22">
        <v>0.35536881979789497</v>
      </c>
      <c r="F17" s="22"/>
      <c r="G17" s="22">
        <v>0.31291394722246102</v>
      </c>
      <c r="H17" s="22">
        <v>0.31167331514556001</v>
      </c>
      <c r="I17" s="22">
        <v>0.467382029181037</v>
      </c>
      <c r="J17" s="22">
        <v>0.39509008370027199</v>
      </c>
      <c r="K17" s="22">
        <v>0.49543827719223399</v>
      </c>
      <c r="L17" s="22">
        <v>0.54050627073496804</v>
      </c>
      <c r="M17" s="22"/>
      <c r="N17" s="22">
        <v>0.41621017580152397</v>
      </c>
      <c r="O17" s="22">
        <v>0.39214669033280503</v>
      </c>
      <c r="P17" s="22">
        <v>0.44537162601185798</v>
      </c>
      <c r="Q17" s="22">
        <v>0.44452611867214797</v>
      </c>
      <c r="R17" s="22"/>
      <c r="S17" s="22">
        <v>0.47157156162869102</v>
      </c>
      <c r="T17" s="22">
        <v>0.34559094453189698</v>
      </c>
      <c r="U17" s="22">
        <v>0.319516654979768</v>
      </c>
      <c r="V17" s="22">
        <v>0.52030117400952103</v>
      </c>
      <c r="W17" s="22">
        <v>0.40578597647624798</v>
      </c>
      <c r="X17" s="22"/>
      <c r="Y17" s="22">
        <v>0.35137160172555698</v>
      </c>
      <c r="Z17" s="22">
        <v>0.39762907538966802</v>
      </c>
      <c r="AA17" s="22">
        <v>0.53873818014640096</v>
      </c>
      <c r="AB17" s="22">
        <v>0.65037119047626102</v>
      </c>
      <c r="AC17" s="22"/>
      <c r="AD17" s="22">
        <v>0.386722962804537</v>
      </c>
      <c r="AE17" s="22">
        <v>0.43307974553092099</v>
      </c>
      <c r="AF17" s="22">
        <v>0.35108830369404898</v>
      </c>
      <c r="AG17" s="22">
        <v>0.42681014226703001</v>
      </c>
      <c r="AH17" s="22">
        <v>0.47996466645298402</v>
      </c>
      <c r="AI17" s="22">
        <v>0.48548254404187302</v>
      </c>
      <c r="AJ17" s="22">
        <v>0.45958225942043901</v>
      </c>
      <c r="AK17" s="22"/>
      <c r="AL17" s="22">
        <v>0.35802633840895798</v>
      </c>
      <c r="AM17" s="22">
        <v>0.61298200568271699</v>
      </c>
      <c r="AN17" s="22"/>
      <c r="AO17" s="22">
        <v>0.33805876087643499</v>
      </c>
      <c r="AP17" s="22">
        <v>0.60817592515414898</v>
      </c>
      <c r="AQ17" s="22"/>
      <c r="AR17" s="22">
        <v>0.38026028732616901</v>
      </c>
      <c r="AS17" s="22">
        <v>0.58753450447090905</v>
      </c>
      <c r="AT17" s="22"/>
      <c r="AU17" s="22">
        <v>0.37149947796099803</v>
      </c>
      <c r="AV17" s="22">
        <v>0.55365147837935502</v>
      </c>
    </row>
    <row r="18" spans="2:48" x14ac:dyDescent="0.25">
      <c r="B18" s="16"/>
    </row>
    <row r="19" spans="2:48" x14ac:dyDescent="0.25">
      <c r="B19" t="s">
        <v>69</v>
      </c>
    </row>
    <row r="20" spans="2:48" x14ac:dyDescent="0.25">
      <c r="B20" t="s">
        <v>70</v>
      </c>
    </row>
    <row r="22" spans="2:48" x14ac:dyDescent="0.25">
      <c r="B22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AV22"/>
  <sheetViews>
    <sheetView showGridLines="0" workbookViewId="0">
      <pane xSplit="2" topLeftCell="C1" activePane="topRight" state="frozen"/>
      <selection pane="topRight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116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105</v>
      </c>
      <c r="C9" s="17">
        <v>7.9267089982022795E-2</v>
      </c>
      <c r="D9" s="17">
        <v>6.3636788461563301E-2</v>
      </c>
      <c r="E9" s="17">
        <v>9.1690251241537499E-2</v>
      </c>
      <c r="F9" s="17"/>
      <c r="G9" s="17">
        <v>8.4183855688644699E-2</v>
      </c>
      <c r="H9" s="17">
        <v>0.128828544611263</v>
      </c>
      <c r="I9" s="17">
        <v>8.1674258886805504E-2</v>
      </c>
      <c r="J9" s="17">
        <v>0.10580910356607801</v>
      </c>
      <c r="K9" s="17">
        <v>5.2609428113362E-2</v>
      </c>
      <c r="L9" s="17">
        <v>3.3293282602416499E-2</v>
      </c>
      <c r="M9" s="17"/>
      <c r="N9" s="17">
        <v>7.9793604566643306E-2</v>
      </c>
      <c r="O9" s="17">
        <v>7.7013907783030605E-2</v>
      </c>
      <c r="P9" s="17">
        <v>9.1857600868670702E-2</v>
      </c>
      <c r="Q9" s="17">
        <v>6.0824554939644497E-2</v>
      </c>
      <c r="R9" s="17"/>
      <c r="S9" s="17">
        <v>6.3410046447429799E-2</v>
      </c>
      <c r="T9" s="17">
        <v>0.106900608623305</v>
      </c>
      <c r="U9" s="17">
        <v>0.113421145323367</v>
      </c>
      <c r="V9" s="17">
        <v>6.9681208775682693E-2</v>
      </c>
      <c r="W9" s="17">
        <v>0.108322078562392</v>
      </c>
      <c r="X9" s="17"/>
      <c r="Y9" s="17">
        <v>0.11249448002397699</v>
      </c>
      <c r="Z9" s="17">
        <v>8.7063837230938704E-2</v>
      </c>
      <c r="AA9" s="17">
        <v>3.75543163527167E-2</v>
      </c>
      <c r="AB9" s="17">
        <v>1.00685351618671E-2</v>
      </c>
      <c r="AC9" s="17"/>
      <c r="AD9" s="17">
        <v>0.111053722449313</v>
      </c>
      <c r="AE9" s="17">
        <v>8.9009120849795398E-2</v>
      </c>
      <c r="AF9" s="17">
        <v>0.11641790996257501</v>
      </c>
      <c r="AG9" s="17">
        <v>6.7705047329845003E-2</v>
      </c>
      <c r="AH9" s="17">
        <v>4.6024844132108597E-2</v>
      </c>
      <c r="AI9" s="17">
        <v>5.12176281597502E-2</v>
      </c>
      <c r="AJ9" s="17">
        <v>2.69744483358259E-2</v>
      </c>
      <c r="AK9" s="17"/>
      <c r="AL9" s="17">
        <v>7.5477851871864204E-2</v>
      </c>
      <c r="AM9" s="17">
        <v>5.6590446358876799E-2</v>
      </c>
      <c r="AN9" s="17"/>
      <c r="AO9" s="17">
        <v>8.6059486775128494E-2</v>
      </c>
      <c r="AP9" s="17">
        <v>5.9840105775418498E-2</v>
      </c>
      <c r="AQ9" s="17"/>
      <c r="AR9" s="17">
        <v>7.7056897358573795E-2</v>
      </c>
      <c r="AS9" s="17">
        <v>6.0173887550797001E-2</v>
      </c>
      <c r="AT9" s="17"/>
      <c r="AU9" s="17">
        <v>8.43322895449721E-2</v>
      </c>
      <c r="AV9" s="17">
        <v>6.6456030971844895E-2</v>
      </c>
    </row>
    <row r="10" spans="2:48" x14ac:dyDescent="0.25">
      <c r="B10" s="18" t="s">
        <v>106</v>
      </c>
      <c r="C10" s="17">
        <v>0.125177565277376</v>
      </c>
      <c r="D10" s="17">
        <v>0.102962731264126</v>
      </c>
      <c r="E10" s="17">
        <v>0.14286810565734501</v>
      </c>
      <c r="F10" s="17"/>
      <c r="G10" s="17">
        <v>0.16553947794047699</v>
      </c>
      <c r="H10" s="17">
        <v>0.15561500932036601</v>
      </c>
      <c r="I10" s="17">
        <v>0.128647187504567</v>
      </c>
      <c r="J10" s="17">
        <v>0.115877626338417</v>
      </c>
      <c r="K10" s="17">
        <v>0.113474382830411</v>
      </c>
      <c r="L10" s="17">
        <v>8.9370706968795802E-2</v>
      </c>
      <c r="M10" s="17"/>
      <c r="N10" s="17">
        <v>9.7197149485984E-2</v>
      </c>
      <c r="O10" s="17">
        <v>0.156227651330757</v>
      </c>
      <c r="P10" s="17">
        <v>0.119051741302705</v>
      </c>
      <c r="Q10" s="17">
        <v>0.127906984536131</v>
      </c>
      <c r="R10" s="17"/>
      <c r="S10" s="17">
        <v>0.120398298625025</v>
      </c>
      <c r="T10" s="17">
        <v>0.14499108417699799</v>
      </c>
      <c r="U10" s="17">
        <v>0.119061804380485</v>
      </c>
      <c r="V10" s="17">
        <v>0.11820018242059201</v>
      </c>
      <c r="W10" s="17">
        <v>0.124996312361055</v>
      </c>
      <c r="X10" s="17"/>
      <c r="Y10" s="17">
        <v>0.14014181569831899</v>
      </c>
      <c r="Z10" s="17">
        <v>0.130675247961546</v>
      </c>
      <c r="AA10" s="17">
        <v>0.106732438383145</v>
      </c>
      <c r="AB10" s="17">
        <v>9.7460567793724806E-2</v>
      </c>
      <c r="AC10" s="17"/>
      <c r="AD10" s="17">
        <v>8.4055016486167297E-2</v>
      </c>
      <c r="AE10" s="17">
        <v>0.12740562177668299</v>
      </c>
      <c r="AF10" s="17">
        <v>0.15698128409939399</v>
      </c>
      <c r="AG10" s="17">
        <v>0.10817760903487</v>
      </c>
      <c r="AH10" s="17">
        <v>0.126881882598501</v>
      </c>
      <c r="AI10" s="17">
        <v>0.13092335902913799</v>
      </c>
      <c r="AJ10" s="17">
        <v>9.75284479783224E-2</v>
      </c>
      <c r="AK10" s="17"/>
      <c r="AL10" s="17">
        <v>0.14633038779809099</v>
      </c>
      <c r="AM10" s="17">
        <v>8.6430227511931898E-2</v>
      </c>
      <c r="AN10" s="17"/>
      <c r="AO10" s="17">
        <v>0.14025321091288101</v>
      </c>
      <c r="AP10" s="17">
        <v>7.3837658897807301E-2</v>
      </c>
      <c r="AQ10" s="17"/>
      <c r="AR10" s="17">
        <v>0.14413658166809501</v>
      </c>
      <c r="AS10" s="17">
        <v>8.0093219298488602E-2</v>
      </c>
      <c r="AT10" s="17"/>
      <c r="AU10" s="17">
        <v>0.14431395001514499</v>
      </c>
      <c r="AV10" s="17">
        <v>8.7685312966030896E-2</v>
      </c>
    </row>
    <row r="11" spans="2:48" x14ac:dyDescent="0.25">
      <c r="B11" s="18" t="s">
        <v>107</v>
      </c>
      <c r="C11" s="17">
        <v>0.16689558828130599</v>
      </c>
      <c r="D11" s="17">
        <v>0.15718964951280301</v>
      </c>
      <c r="E11" s="17">
        <v>0.17707148591157501</v>
      </c>
      <c r="F11" s="17"/>
      <c r="G11" s="17">
        <v>0.23756431326836899</v>
      </c>
      <c r="H11" s="17">
        <v>0.18548400020806999</v>
      </c>
      <c r="I11" s="17">
        <v>0.117163163724346</v>
      </c>
      <c r="J11" s="17">
        <v>0.200705724327498</v>
      </c>
      <c r="K11" s="17">
        <v>0.16287151301727601</v>
      </c>
      <c r="L11" s="17">
        <v>0.12623765655372299</v>
      </c>
      <c r="M11" s="17"/>
      <c r="N11" s="17">
        <v>0.15635801740164099</v>
      </c>
      <c r="O11" s="17">
        <v>0.194057071412159</v>
      </c>
      <c r="P11" s="17">
        <v>0.16334941553627899</v>
      </c>
      <c r="Q11" s="17">
        <v>0.15649075842618099</v>
      </c>
      <c r="R11" s="17"/>
      <c r="S11" s="17">
        <v>0.13909969295309799</v>
      </c>
      <c r="T11" s="17">
        <v>0.17801894009746599</v>
      </c>
      <c r="U11" s="17">
        <v>0.24706541325296499</v>
      </c>
      <c r="V11" s="17">
        <v>0.186557046776436</v>
      </c>
      <c r="W11" s="17">
        <v>0.26301762429257902</v>
      </c>
      <c r="X11" s="17"/>
      <c r="Y11" s="17">
        <v>0.204225009823917</v>
      </c>
      <c r="Z11" s="17">
        <v>0.18074788653499699</v>
      </c>
      <c r="AA11" s="17">
        <v>0.116806858260811</v>
      </c>
      <c r="AB11" s="17">
        <v>0.13054277075874299</v>
      </c>
      <c r="AC11" s="17"/>
      <c r="AD11" s="17">
        <v>0.22541238125596999</v>
      </c>
      <c r="AE11" s="17">
        <v>0.182465112922374</v>
      </c>
      <c r="AF11" s="17">
        <v>0.189523593821251</v>
      </c>
      <c r="AG11" s="17">
        <v>0.14631739067589</v>
      </c>
      <c r="AH11" s="17">
        <v>0.13912973518521099</v>
      </c>
      <c r="AI11" s="17">
        <v>0.119569555189281</v>
      </c>
      <c r="AJ11" s="17">
        <v>4.6322538190209601E-2</v>
      </c>
      <c r="AK11" s="17"/>
      <c r="AL11" s="17">
        <v>0.164200174244133</v>
      </c>
      <c r="AM11" s="17">
        <v>0.14179642903706699</v>
      </c>
      <c r="AN11" s="17"/>
      <c r="AO11" s="17">
        <v>0.159266785757091</v>
      </c>
      <c r="AP11" s="17">
        <v>0.12652194541720299</v>
      </c>
      <c r="AQ11" s="17"/>
      <c r="AR11" s="17">
        <v>0.15836424040842001</v>
      </c>
      <c r="AS11" s="17">
        <v>0.12531287174154901</v>
      </c>
      <c r="AT11" s="17"/>
      <c r="AU11" s="17">
        <v>0.140165879194246</v>
      </c>
      <c r="AV11" s="17">
        <v>0.14922728563910201</v>
      </c>
    </row>
    <row r="12" spans="2:48" x14ac:dyDescent="0.25">
      <c r="B12" s="18" t="s">
        <v>108</v>
      </c>
      <c r="C12" s="17">
        <v>0.30864994578508698</v>
      </c>
      <c r="D12" s="17">
        <v>0.32303218800678801</v>
      </c>
      <c r="E12" s="17">
        <v>0.29924286969210101</v>
      </c>
      <c r="F12" s="17"/>
      <c r="G12" s="17">
        <v>0.26008210017924799</v>
      </c>
      <c r="H12" s="17">
        <v>0.21581657903715201</v>
      </c>
      <c r="I12" s="17">
        <v>0.31537784461343099</v>
      </c>
      <c r="J12" s="17">
        <v>0.28092615368989798</v>
      </c>
      <c r="K12" s="17">
        <v>0.310246517000421</v>
      </c>
      <c r="L12" s="17">
        <v>0.43017309982715102</v>
      </c>
      <c r="M12" s="17"/>
      <c r="N12" s="17">
        <v>0.366521687961954</v>
      </c>
      <c r="O12" s="17">
        <v>0.25521645539016402</v>
      </c>
      <c r="P12" s="17">
        <v>0.32161647604594201</v>
      </c>
      <c r="Q12" s="17">
        <v>0.29318586796805501</v>
      </c>
      <c r="R12" s="17"/>
      <c r="S12" s="17">
        <v>0.32931130778595802</v>
      </c>
      <c r="T12" s="17">
        <v>0.291609455850602</v>
      </c>
      <c r="U12" s="17">
        <v>0.25851213030271702</v>
      </c>
      <c r="V12" s="17">
        <v>0.26951475028522698</v>
      </c>
      <c r="W12" s="17">
        <v>0.33377878373262898</v>
      </c>
      <c r="X12" s="17"/>
      <c r="Y12" s="17">
        <v>0.26546647606075802</v>
      </c>
      <c r="Z12" s="17">
        <v>0.31048720960695197</v>
      </c>
      <c r="AA12" s="17">
        <v>0.34319028360454101</v>
      </c>
      <c r="AB12" s="17">
        <v>0.36820587298582402</v>
      </c>
      <c r="AC12" s="17"/>
      <c r="AD12" s="17">
        <v>0.243595306321163</v>
      </c>
      <c r="AE12" s="17">
        <v>0.26785920171486999</v>
      </c>
      <c r="AF12" s="17">
        <v>0.29783075392076303</v>
      </c>
      <c r="AG12" s="17">
        <v>0.36508069552350703</v>
      </c>
      <c r="AH12" s="17">
        <v>0.34648994821748502</v>
      </c>
      <c r="AI12" s="17">
        <v>0.32660965431720201</v>
      </c>
      <c r="AJ12" s="17">
        <v>0.46253071518023597</v>
      </c>
      <c r="AK12" s="17"/>
      <c r="AL12" s="17">
        <v>0.34555021839148897</v>
      </c>
      <c r="AM12" s="17">
        <v>0.30267265258246301</v>
      </c>
      <c r="AN12" s="17"/>
      <c r="AO12" s="17">
        <v>0.31572290118358398</v>
      </c>
      <c r="AP12" s="17">
        <v>0.30945693431937299</v>
      </c>
      <c r="AQ12" s="17"/>
      <c r="AR12" s="17">
        <v>0.335321635204746</v>
      </c>
      <c r="AS12" s="17">
        <v>0.30554193889462899</v>
      </c>
      <c r="AT12" s="17"/>
      <c r="AU12" s="17">
        <v>0.344782134537019</v>
      </c>
      <c r="AV12" s="17">
        <v>0.29448906024773303</v>
      </c>
    </row>
    <row r="13" spans="2:48" x14ac:dyDescent="0.25">
      <c r="B13" s="18" t="s">
        <v>109</v>
      </c>
      <c r="C13" s="17">
        <v>0.30228553290140497</v>
      </c>
      <c r="D13" s="17">
        <v>0.34197615220761202</v>
      </c>
      <c r="E13" s="17">
        <v>0.26637248837991201</v>
      </c>
      <c r="F13" s="17"/>
      <c r="G13" s="17">
        <v>0.22855553154054201</v>
      </c>
      <c r="H13" s="17">
        <v>0.29643952342720897</v>
      </c>
      <c r="I13" s="17">
        <v>0.32588174791213798</v>
      </c>
      <c r="J13" s="17">
        <v>0.27917867209714697</v>
      </c>
      <c r="K13" s="17">
        <v>0.34200125300727802</v>
      </c>
      <c r="L13" s="17">
        <v>0.3181334945166</v>
      </c>
      <c r="M13" s="17"/>
      <c r="N13" s="17">
        <v>0.27785827921342099</v>
      </c>
      <c r="O13" s="17">
        <v>0.311601266883135</v>
      </c>
      <c r="P13" s="17">
        <v>0.289796729327572</v>
      </c>
      <c r="Q13" s="17">
        <v>0.33143985341649501</v>
      </c>
      <c r="R13" s="17"/>
      <c r="S13" s="17">
        <v>0.32887990760122998</v>
      </c>
      <c r="T13" s="17">
        <v>0.26624162157379899</v>
      </c>
      <c r="U13" s="17">
        <v>0.244822924907591</v>
      </c>
      <c r="V13" s="17">
        <v>0.34328557851101499</v>
      </c>
      <c r="W13" s="17">
        <v>0.145828936128125</v>
      </c>
      <c r="X13" s="17"/>
      <c r="Y13" s="17">
        <v>0.24571591911465701</v>
      </c>
      <c r="Z13" s="17">
        <v>0.27482564524040498</v>
      </c>
      <c r="AA13" s="17">
        <v>0.39027644335064199</v>
      </c>
      <c r="AB13" s="17">
        <v>0.38057832943307102</v>
      </c>
      <c r="AC13" s="17"/>
      <c r="AD13" s="17">
        <v>0.28884243299134699</v>
      </c>
      <c r="AE13" s="17">
        <v>0.309177759468859</v>
      </c>
      <c r="AF13" s="17">
        <v>0.230575467575211</v>
      </c>
      <c r="AG13" s="17">
        <v>0.294970674074857</v>
      </c>
      <c r="AH13" s="17">
        <v>0.33482406781323498</v>
      </c>
      <c r="AI13" s="17">
        <v>0.36902417624393102</v>
      </c>
      <c r="AJ13" s="17">
        <v>0.36664385031540597</v>
      </c>
      <c r="AK13" s="17"/>
      <c r="AL13" s="17">
        <v>0.26130309157923898</v>
      </c>
      <c r="AM13" s="17">
        <v>0.40258322838427901</v>
      </c>
      <c r="AN13" s="17"/>
      <c r="AO13" s="17">
        <v>0.28723303637109399</v>
      </c>
      <c r="AP13" s="17">
        <v>0.42291664013173103</v>
      </c>
      <c r="AQ13" s="17"/>
      <c r="AR13" s="17">
        <v>0.27904472910974598</v>
      </c>
      <c r="AS13" s="17">
        <v>0.41737635345693602</v>
      </c>
      <c r="AT13" s="17"/>
      <c r="AU13" s="17">
        <v>0.27934105006690302</v>
      </c>
      <c r="AV13" s="17">
        <v>0.38524294027820499</v>
      </c>
    </row>
    <row r="14" spans="2:48" x14ac:dyDescent="0.25">
      <c r="B14" s="18" t="s">
        <v>80</v>
      </c>
      <c r="C14" s="17">
        <v>1.77242777728032E-2</v>
      </c>
      <c r="D14" s="17">
        <v>1.1202490547108101E-2</v>
      </c>
      <c r="E14" s="17">
        <v>2.2754799117529E-2</v>
      </c>
      <c r="F14" s="17"/>
      <c r="G14" s="17">
        <v>2.4074721382718999E-2</v>
      </c>
      <c r="H14" s="17">
        <v>1.7816343395940001E-2</v>
      </c>
      <c r="I14" s="17">
        <v>3.12557973587127E-2</v>
      </c>
      <c r="J14" s="17">
        <v>1.7502719980962301E-2</v>
      </c>
      <c r="K14" s="17">
        <v>1.8796906031251701E-2</v>
      </c>
      <c r="L14" s="17">
        <v>2.7917595313142998E-3</v>
      </c>
      <c r="M14" s="17"/>
      <c r="N14" s="17">
        <v>2.2271261370356898E-2</v>
      </c>
      <c r="O14" s="17">
        <v>5.8836472007540996E-3</v>
      </c>
      <c r="P14" s="17">
        <v>1.4328036918831199E-2</v>
      </c>
      <c r="Q14" s="17">
        <v>3.0151980713493901E-2</v>
      </c>
      <c r="R14" s="17"/>
      <c r="S14" s="17">
        <v>1.8900746587258599E-2</v>
      </c>
      <c r="T14" s="17">
        <v>1.2238289677830401E-2</v>
      </c>
      <c r="U14" s="17">
        <v>1.7116581832875899E-2</v>
      </c>
      <c r="V14" s="17">
        <v>1.27612332310477E-2</v>
      </c>
      <c r="W14" s="17">
        <v>2.40562649232198E-2</v>
      </c>
      <c r="X14" s="17"/>
      <c r="Y14" s="17">
        <v>3.1956299278372E-2</v>
      </c>
      <c r="Z14" s="17">
        <v>1.6200173425161501E-2</v>
      </c>
      <c r="AA14" s="17">
        <v>5.43966004814445E-3</v>
      </c>
      <c r="AB14" s="17">
        <v>1.3143923866769E-2</v>
      </c>
      <c r="AC14" s="17"/>
      <c r="AD14" s="17">
        <v>4.7041140496039899E-2</v>
      </c>
      <c r="AE14" s="17">
        <v>2.4083183267419098E-2</v>
      </c>
      <c r="AF14" s="17">
        <v>8.6709906208058806E-3</v>
      </c>
      <c r="AG14" s="17">
        <v>1.7748583361030801E-2</v>
      </c>
      <c r="AH14" s="17">
        <v>6.6495220534589601E-3</v>
      </c>
      <c r="AI14" s="17">
        <v>2.65562706069741E-3</v>
      </c>
      <c r="AJ14" s="17">
        <v>0</v>
      </c>
      <c r="AK14" s="17"/>
      <c r="AL14" s="17">
        <v>7.13827611518406E-3</v>
      </c>
      <c r="AM14" s="17">
        <v>9.9270161253824096E-3</v>
      </c>
      <c r="AN14" s="17"/>
      <c r="AO14" s="17">
        <v>1.14645790002226E-2</v>
      </c>
      <c r="AP14" s="17">
        <v>7.4267154584671301E-3</v>
      </c>
      <c r="AQ14" s="17"/>
      <c r="AR14" s="17">
        <v>6.0759162504194098E-3</v>
      </c>
      <c r="AS14" s="17">
        <v>1.1501729057600499E-2</v>
      </c>
      <c r="AT14" s="17"/>
      <c r="AU14" s="17">
        <v>7.0646966417144599E-3</v>
      </c>
      <c r="AV14" s="17">
        <v>1.6899369897084598E-2</v>
      </c>
    </row>
    <row r="15" spans="2:48" x14ac:dyDescent="0.25">
      <c r="B15" s="18" t="s">
        <v>110</v>
      </c>
      <c r="C15" s="21">
        <v>0.20444465525939901</v>
      </c>
      <c r="D15" s="21">
        <v>0.16659951972568901</v>
      </c>
      <c r="E15" s="21">
        <v>0.23455835689888299</v>
      </c>
      <c r="F15" s="21"/>
      <c r="G15" s="21">
        <v>0.249723333629121</v>
      </c>
      <c r="H15" s="21">
        <v>0.28444355393162901</v>
      </c>
      <c r="I15" s="21">
        <v>0.21032144639137201</v>
      </c>
      <c r="J15" s="21">
        <v>0.22168672990449501</v>
      </c>
      <c r="K15" s="21">
        <v>0.166083810943773</v>
      </c>
      <c r="L15" s="21">
        <v>0.122663989571212</v>
      </c>
      <c r="M15" s="21"/>
      <c r="N15" s="21">
        <v>0.17699075405262699</v>
      </c>
      <c r="O15" s="21">
        <v>0.23324155911378799</v>
      </c>
      <c r="P15" s="21">
        <v>0.210909342171376</v>
      </c>
      <c r="Q15" s="21">
        <v>0.18873153947577501</v>
      </c>
      <c r="R15" s="21"/>
      <c r="S15" s="21">
        <v>0.183808345072454</v>
      </c>
      <c r="T15" s="21">
        <v>0.25189169280030299</v>
      </c>
      <c r="U15" s="21">
        <v>0.232482949703851</v>
      </c>
      <c r="V15" s="21">
        <v>0.187881391196275</v>
      </c>
      <c r="W15" s="21">
        <v>0.233318390923448</v>
      </c>
      <c r="X15" s="21"/>
      <c r="Y15" s="21">
        <v>0.25263629572229601</v>
      </c>
      <c r="Z15" s="21">
        <v>0.217739085192484</v>
      </c>
      <c r="AA15" s="21">
        <v>0.144286754735861</v>
      </c>
      <c r="AB15" s="21">
        <v>0.107529102955592</v>
      </c>
      <c r="AC15" s="21"/>
      <c r="AD15" s="21">
        <v>0.19510873893548</v>
      </c>
      <c r="AE15" s="21">
        <v>0.216414742626479</v>
      </c>
      <c r="AF15" s="21">
        <v>0.27339919406197</v>
      </c>
      <c r="AG15" s="21">
        <v>0.17588265636471501</v>
      </c>
      <c r="AH15" s="21">
        <v>0.17290672673061</v>
      </c>
      <c r="AI15" s="21">
        <v>0.18214098718888799</v>
      </c>
      <c r="AJ15" s="21">
        <v>0.124502896314148</v>
      </c>
      <c r="AK15" s="21"/>
      <c r="AL15" s="21">
        <v>0.221808239669955</v>
      </c>
      <c r="AM15" s="21">
        <v>0.143020673870809</v>
      </c>
      <c r="AN15" s="21"/>
      <c r="AO15" s="21">
        <v>0.22631269768800899</v>
      </c>
      <c r="AP15" s="21">
        <v>0.13367776467322601</v>
      </c>
      <c r="AQ15" s="21"/>
      <c r="AR15" s="21">
        <v>0.221193479026669</v>
      </c>
      <c r="AS15" s="21">
        <v>0.14026710684928601</v>
      </c>
      <c r="AT15" s="21"/>
      <c r="AU15" s="21">
        <v>0.22864623956011701</v>
      </c>
      <c r="AV15" s="21">
        <v>0.15414134393787601</v>
      </c>
    </row>
    <row r="16" spans="2:48" x14ac:dyDescent="0.25">
      <c r="B16" s="18" t="s">
        <v>111</v>
      </c>
      <c r="C16" s="21">
        <v>0.61093547868649201</v>
      </c>
      <c r="D16" s="21">
        <v>0.66500834021440003</v>
      </c>
      <c r="E16" s="21">
        <v>0.56561535807201302</v>
      </c>
      <c r="F16" s="21"/>
      <c r="G16" s="21">
        <v>0.48863763171979102</v>
      </c>
      <c r="H16" s="21">
        <v>0.51225610246436104</v>
      </c>
      <c r="I16" s="21">
        <v>0.64125959252556897</v>
      </c>
      <c r="J16" s="21">
        <v>0.56010482578704501</v>
      </c>
      <c r="K16" s="21">
        <v>0.65224777000769896</v>
      </c>
      <c r="L16" s="21">
        <v>0.74830659434375102</v>
      </c>
      <c r="M16" s="21"/>
      <c r="N16" s="21">
        <v>0.64437996717537505</v>
      </c>
      <c r="O16" s="21">
        <v>0.56681772227329896</v>
      </c>
      <c r="P16" s="21">
        <v>0.61141320537351396</v>
      </c>
      <c r="Q16" s="21">
        <v>0.62462572138454997</v>
      </c>
      <c r="R16" s="21"/>
      <c r="S16" s="21">
        <v>0.65819121538718905</v>
      </c>
      <c r="T16" s="21">
        <v>0.55785107742440099</v>
      </c>
      <c r="U16" s="21">
        <v>0.50333505521030797</v>
      </c>
      <c r="V16" s="21">
        <v>0.61280032879624202</v>
      </c>
      <c r="W16" s="21">
        <v>0.47960771986075401</v>
      </c>
      <c r="X16" s="21"/>
      <c r="Y16" s="21">
        <v>0.51118239517541497</v>
      </c>
      <c r="Z16" s="21">
        <v>0.58531285484735696</v>
      </c>
      <c r="AA16" s="21">
        <v>0.733466726955183</v>
      </c>
      <c r="AB16" s="21">
        <v>0.74878420241889598</v>
      </c>
      <c r="AC16" s="21"/>
      <c r="AD16" s="21">
        <v>0.53243773931250904</v>
      </c>
      <c r="AE16" s="21">
        <v>0.57703696118372905</v>
      </c>
      <c r="AF16" s="21">
        <v>0.52840622149597405</v>
      </c>
      <c r="AG16" s="21">
        <v>0.66005136959836397</v>
      </c>
      <c r="AH16" s="21">
        <v>0.68131401603071995</v>
      </c>
      <c r="AI16" s="21">
        <v>0.69563383056113304</v>
      </c>
      <c r="AJ16" s="21">
        <v>0.82917456549564195</v>
      </c>
      <c r="AK16" s="21"/>
      <c r="AL16" s="21">
        <v>0.60685330997072795</v>
      </c>
      <c r="AM16" s="21">
        <v>0.70525588096674197</v>
      </c>
      <c r="AN16" s="21"/>
      <c r="AO16" s="21">
        <v>0.60295593755467802</v>
      </c>
      <c r="AP16" s="21">
        <v>0.73237357445110396</v>
      </c>
      <c r="AQ16" s="21"/>
      <c r="AR16" s="21">
        <v>0.61436636431449199</v>
      </c>
      <c r="AS16" s="21">
        <v>0.72291829235156502</v>
      </c>
      <c r="AT16" s="21"/>
      <c r="AU16" s="21">
        <v>0.62412318460392202</v>
      </c>
      <c r="AV16" s="21">
        <v>0.67973200052593796</v>
      </c>
    </row>
    <row r="17" spans="2:48" x14ac:dyDescent="0.25">
      <c r="B17" s="18" t="s">
        <v>81</v>
      </c>
      <c r="C17" s="22">
        <v>0.40649082342709297</v>
      </c>
      <c r="D17" s="22">
        <v>0.49840882048871099</v>
      </c>
      <c r="E17" s="22">
        <v>0.33105700117313103</v>
      </c>
      <c r="F17" s="22"/>
      <c r="G17" s="22">
        <v>0.238914298090669</v>
      </c>
      <c r="H17" s="22">
        <v>0.227812548532732</v>
      </c>
      <c r="I17" s="22">
        <v>0.43093814613419701</v>
      </c>
      <c r="J17" s="22">
        <v>0.33841809588254901</v>
      </c>
      <c r="K17" s="22">
        <v>0.48616395906392601</v>
      </c>
      <c r="L17" s="22">
        <v>0.62564260477253897</v>
      </c>
      <c r="M17" s="22"/>
      <c r="N17" s="22">
        <v>0.467389213122748</v>
      </c>
      <c r="O17" s="22">
        <v>0.333576163159511</v>
      </c>
      <c r="P17" s="22">
        <v>0.40050386320213699</v>
      </c>
      <c r="Q17" s="22">
        <v>0.43589418190877499</v>
      </c>
      <c r="R17" s="22"/>
      <c r="S17" s="22">
        <v>0.47438287031473397</v>
      </c>
      <c r="T17" s="22">
        <v>0.305959384624097</v>
      </c>
      <c r="U17" s="22">
        <v>0.270852105506456</v>
      </c>
      <c r="V17" s="22">
        <v>0.42491893759996702</v>
      </c>
      <c r="W17" s="22">
        <v>0.24628932893730601</v>
      </c>
      <c r="X17" s="22"/>
      <c r="Y17" s="22">
        <v>0.25854609945311902</v>
      </c>
      <c r="Z17" s="22">
        <v>0.36757376965487198</v>
      </c>
      <c r="AA17" s="22">
        <v>0.58917997221932195</v>
      </c>
      <c r="AB17" s="22">
        <v>0.64125509946330395</v>
      </c>
      <c r="AC17" s="22"/>
      <c r="AD17" s="22">
        <v>0.33732900037702901</v>
      </c>
      <c r="AE17" s="22">
        <v>0.36062221855725002</v>
      </c>
      <c r="AF17" s="22">
        <v>0.255007027434004</v>
      </c>
      <c r="AG17" s="22">
        <v>0.48416871323365002</v>
      </c>
      <c r="AH17" s="22">
        <v>0.50840728930011003</v>
      </c>
      <c r="AI17" s="22">
        <v>0.51349284337224499</v>
      </c>
      <c r="AJ17" s="22">
        <v>0.70467166918149404</v>
      </c>
      <c r="AK17" s="22"/>
      <c r="AL17" s="22">
        <v>0.38504507030077301</v>
      </c>
      <c r="AM17" s="22">
        <v>0.562235207095933</v>
      </c>
      <c r="AN17" s="22"/>
      <c r="AO17" s="22">
        <v>0.37664323986666898</v>
      </c>
      <c r="AP17" s="22">
        <v>0.59869580977787795</v>
      </c>
      <c r="AQ17" s="22"/>
      <c r="AR17" s="22">
        <v>0.39317288528782401</v>
      </c>
      <c r="AS17" s="22">
        <v>0.58265118550228001</v>
      </c>
      <c r="AT17" s="22"/>
      <c r="AU17" s="22">
        <v>0.39547694504380498</v>
      </c>
      <c r="AV17" s="22">
        <v>0.52559065658806203</v>
      </c>
    </row>
    <row r="18" spans="2:48" x14ac:dyDescent="0.25">
      <c r="B18" s="16"/>
    </row>
    <row r="19" spans="2:48" x14ac:dyDescent="0.25">
      <c r="B19" t="s">
        <v>69</v>
      </c>
    </row>
    <row r="20" spans="2:48" x14ac:dyDescent="0.25">
      <c r="B20" t="s">
        <v>70</v>
      </c>
    </row>
    <row r="22" spans="2:48" x14ac:dyDescent="0.25">
      <c r="B22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M18"/>
  <sheetViews>
    <sheetView showGridLines="0" workbookViewId="0">
      <pane xSplit="2" topLeftCell="C1" activePane="topRight" state="frozen"/>
      <selection pane="topRight" activeCell="B6" sqref="B6"/>
    </sheetView>
  </sheetViews>
  <sheetFormatPr defaultColWidth="11.42578125" defaultRowHeight="15" x14ac:dyDescent="0.25"/>
  <cols>
    <col min="2" max="2" width="25.7109375" customWidth="1"/>
    <col min="3" max="13" width="20.7109375" customWidth="1"/>
  </cols>
  <sheetData>
    <row r="2" spans="2:13" ht="39.950000000000003" customHeight="1" x14ac:dyDescent="0.25">
      <c r="D2" s="37" t="s">
        <v>127</v>
      </c>
      <c r="E2" s="32"/>
      <c r="F2" s="32"/>
      <c r="G2" s="32"/>
      <c r="H2" s="32"/>
      <c r="I2" s="32"/>
      <c r="J2" s="32"/>
      <c r="K2" s="32"/>
      <c r="L2" s="32"/>
      <c r="M2" s="32"/>
    </row>
    <row r="6" spans="2:13" ht="50.1" customHeight="1" x14ac:dyDescent="0.25">
      <c r="B6" s="20" t="s">
        <v>15</v>
      </c>
      <c r="C6" s="20" t="s">
        <v>117</v>
      </c>
      <c r="D6" s="20" t="s">
        <v>118</v>
      </c>
      <c r="E6" s="20" t="s">
        <v>119</v>
      </c>
      <c r="F6" s="20" t="s">
        <v>120</v>
      </c>
      <c r="G6" s="20" t="s">
        <v>121</v>
      </c>
      <c r="H6" s="20" t="s">
        <v>122</v>
      </c>
      <c r="I6" s="20" t="s">
        <v>123</v>
      </c>
      <c r="J6" s="20" t="s">
        <v>124</v>
      </c>
      <c r="K6" s="20" t="s">
        <v>125</v>
      </c>
      <c r="L6" s="20" t="s">
        <v>126</v>
      </c>
    </row>
    <row r="7" spans="2:13" x14ac:dyDescent="0.25">
      <c r="B7" s="18" t="s">
        <v>76</v>
      </c>
      <c r="C7" s="17">
        <v>0.17765817733385</v>
      </c>
      <c r="D7" s="17">
        <v>0.199796816245223</v>
      </c>
      <c r="E7" s="17">
        <v>0.20408402806103601</v>
      </c>
      <c r="F7" s="17">
        <v>0.26972640166774298</v>
      </c>
      <c r="G7" s="17">
        <v>0.27678358315719398</v>
      </c>
      <c r="H7" s="17">
        <v>0.27373581760166499</v>
      </c>
      <c r="I7" s="17">
        <v>0.399154964913565</v>
      </c>
      <c r="J7" s="17">
        <v>0.47985830214495101</v>
      </c>
      <c r="K7" s="17">
        <v>0.49472074839235403</v>
      </c>
      <c r="L7" s="17">
        <v>0.647593573197353</v>
      </c>
    </row>
    <row r="8" spans="2:13" x14ac:dyDescent="0.25">
      <c r="B8" s="18" t="s">
        <v>77</v>
      </c>
      <c r="C8" s="17">
        <v>0.24559206611044401</v>
      </c>
      <c r="D8" s="17">
        <v>0.27609478596800002</v>
      </c>
      <c r="E8" s="17">
        <v>0.33808493455109501</v>
      </c>
      <c r="F8" s="17">
        <v>0.29436276936741801</v>
      </c>
      <c r="G8" s="17">
        <v>0.42889884403086198</v>
      </c>
      <c r="H8" s="17">
        <v>0.439405137594301</v>
      </c>
      <c r="I8" s="17">
        <v>0.39533405832560398</v>
      </c>
      <c r="J8" s="17">
        <v>0.378702750411679</v>
      </c>
      <c r="K8" s="17">
        <v>0.38164899236205801</v>
      </c>
      <c r="L8" s="17">
        <v>0.24775646451782901</v>
      </c>
    </row>
    <row r="9" spans="2:13" x14ac:dyDescent="0.25">
      <c r="B9" s="18" t="s">
        <v>78</v>
      </c>
      <c r="C9" s="17">
        <v>0.27026541339414101</v>
      </c>
      <c r="D9" s="17">
        <v>0.28631260691504601</v>
      </c>
      <c r="E9" s="17">
        <v>0.23549794646252001</v>
      </c>
      <c r="F9" s="17">
        <v>0.22146617245090999</v>
      </c>
      <c r="G9" s="17">
        <v>0.195038920975938</v>
      </c>
      <c r="H9" s="17">
        <v>0.18366839961665399</v>
      </c>
      <c r="I9" s="17">
        <v>0.108381539998336</v>
      </c>
      <c r="J9" s="17">
        <v>9.7147360747310493E-2</v>
      </c>
      <c r="K9" s="17">
        <v>7.4996869270343602E-2</v>
      </c>
      <c r="L9" s="17">
        <v>5.0732813471478101E-2</v>
      </c>
    </row>
    <row r="10" spans="2:13" x14ac:dyDescent="0.25">
      <c r="B10" s="18" t="s">
        <v>79</v>
      </c>
      <c r="C10" s="17">
        <v>0.23928670714126099</v>
      </c>
      <c r="D10" s="17">
        <v>0.173886285742027</v>
      </c>
      <c r="E10" s="17">
        <v>0.16271337205612599</v>
      </c>
      <c r="F10" s="17">
        <v>0.15917633133640399</v>
      </c>
      <c r="G10" s="17">
        <v>6.7256322262294804E-2</v>
      </c>
      <c r="H10" s="17">
        <v>5.3604807785524199E-2</v>
      </c>
      <c r="I10" s="17">
        <v>5.5052587354567098E-2</v>
      </c>
      <c r="J10" s="17">
        <v>2.0798858528200698E-2</v>
      </c>
      <c r="K10" s="17">
        <v>2.0924761434185798E-2</v>
      </c>
      <c r="L10" s="17">
        <v>2.35160802207082E-2</v>
      </c>
    </row>
    <row r="11" spans="2:13" x14ac:dyDescent="0.25">
      <c r="B11" s="25" t="s">
        <v>80</v>
      </c>
      <c r="C11" s="26">
        <v>6.7197636020304097E-2</v>
      </c>
      <c r="D11" s="26">
        <v>6.3909505129703503E-2</v>
      </c>
      <c r="E11" s="26">
        <v>5.9619718869222703E-2</v>
      </c>
      <c r="F11" s="26">
        <v>5.5268325177524898E-2</v>
      </c>
      <c r="G11" s="26">
        <v>3.20223295737109E-2</v>
      </c>
      <c r="H11" s="26">
        <v>4.9585837401856403E-2</v>
      </c>
      <c r="I11" s="26">
        <v>4.20768494079274E-2</v>
      </c>
      <c r="J11" s="26">
        <v>2.3492728167858801E-2</v>
      </c>
      <c r="K11" s="26">
        <v>2.7708628541058801E-2</v>
      </c>
      <c r="L11" s="26">
        <v>3.0401068592631499E-2</v>
      </c>
    </row>
    <row r="12" spans="2:13" x14ac:dyDescent="0.2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2:13" x14ac:dyDescent="0.25">
      <c r="B13" t="s">
        <v>69</v>
      </c>
    </row>
    <row r="14" spans="2:13" x14ac:dyDescent="0.25">
      <c r="B14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">
    <mergeCell ref="D2:M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V18"/>
  <sheetViews>
    <sheetView showGridLines="0" workbookViewId="0">
      <pane xSplit="2" topLeftCell="C1" activePane="topRight" state="frozen"/>
      <selection pane="topRight" activeCell="Z6" sqref="Z6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128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0.647593573197353</v>
      </c>
      <c r="D9" s="17">
        <v>0.62949849512207101</v>
      </c>
      <c r="E9" s="17">
        <v>0.66844631673341404</v>
      </c>
      <c r="F9" s="17"/>
      <c r="G9" s="17">
        <v>0.522109351530892</v>
      </c>
      <c r="H9" s="17">
        <v>0.56989192135984501</v>
      </c>
      <c r="I9" s="17">
        <v>0.61764353052713294</v>
      </c>
      <c r="J9" s="17">
        <v>0.64795510431354997</v>
      </c>
      <c r="K9" s="17">
        <v>0.68949119427457395</v>
      </c>
      <c r="L9" s="17">
        <v>0.77663276240368995</v>
      </c>
      <c r="M9" s="17"/>
      <c r="N9" s="17">
        <v>0.66707011682859896</v>
      </c>
      <c r="O9" s="17">
        <v>0.64828154612303401</v>
      </c>
      <c r="P9" s="17">
        <v>0.64493374762619604</v>
      </c>
      <c r="Q9" s="17">
        <v>0.63737916269575701</v>
      </c>
      <c r="R9" s="17"/>
      <c r="S9" s="17">
        <v>0.69379426520360798</v>
      </c>
      <c r="T9" s="17">
        <v>0.57522029406854203</v>
      </c>
      <c r="U9" s="17">
        <v>0.59189127581751</v>
      </c>
      <c r="V9" s="17">
        <v>0.57283573655047904</v>
      </c>
      <c r="W9" s="17">
        <v>0.538893918942845</v>
      </c>
      <c r="X9" s="17"/>
      <c r="Y9" s="17">
        <v>0.61925518880928598</v>
      </c>
      <c r="Z9" s="17">
        <v>0.63520124564498903</v>
      </c>
      <c r="AA9" s="17">
        <v>0.68296847830762897</v>
      </c>
      <c r="AB9" s="17">
        <v>0.70548967895747605</v>
      </c>
      <c r="AC9" s="17"/>
      <c r="AD9" s="17">
        <v>0.66481803922964</v>
      </c>
      <c r="AE9" s="17">
        <v>0.60848121780031605</v>
      </c>
      <c r="AF9" s="17">
        <v>0.704041204014625</v>
      </c>
      <c r="AG9" s="17">
        <v>0.62769656026154697</v>
      </c>
      <c r="AH9" s="17">
        <v>0.65065395350742905</v>
      </c>
      <c r="AI9" s="17">
        <v>0.65121689459120202</v>
      </c>
      <c r="AJ9" s="17">
        <v>0.720711119652647</v>
      </c>
      <c r="AK9" s="17"/>
      <c r="AL9" s="17">
        <v>0.61426730493666304</v>
      </c>
      <c r="AM9" s="17">
        <v>0.71923161568784</v>
      </c>
      <c r="AN9" s="17"/>
      <c r="AO9" s="17">
        <v>0.61080422707943605</v>
      </c>
      <c r="AP9" s="17">
        <v>0.715298047734646</v>
      </c>
      <c r="AQ9" s="17"/>
      <c r="AR9" s="17">
        <v>0.619051207997804</v>
      </c>
      <c r="AS9" s="17">
        <v>0.72960860406585604</v>
      </c>
      <c r="AT9" s="17"/>
      <c r="AU9" s="17">
        <v>0.62287524051755605</v>
      </c>
      <c r="AV9" s="17">
        <v>0.71157161530604296</v>
      </c>
    </row>
    <row r="10" spans="2:48" x14ac:dyDescent="0.25">
      <c r="B10" s="18" t="s">
        <v>77</v>
      </c>
      <c r="C10" s="17">
        <v>0.24775646451782901</v>
      </c>
      <c r="D10" s="17">
        <v>0.26902569848428098</v>
      </c>
      <c r="E10" s="17">
        <v>0.2238143788934</v>
      </c>
      <c r="F10" s="17"/>
      <c r="G10" s="17">
        <v>0.241841577542768</v>
      </c>
      <c r="H10" s="17">
        <v>0.29395571117971497</v>
      </c>
      <c r="I10" s="17">
        <v>0.27807013333353198</v>
      </c>
      <c r="J10" s="17">
        <v>0.240197225845004</v>
      </c>
      <c r="K10" s="17">
        <v>0.25083555187516099</v>
      </c>
      <c r="L10" s="17">
        <v>0.19174719305877999</v>
      </c>
      <c r="M10" s="17"/>
      <c r="N10" s="17">
        <v>0.25674006436160002</v>
      </c>
      <c r="O10" s="17">
        <v>0.24804741340245001</v>
      </c>
      <c r="P10" s="17">
        <v>0.23148198030085801</v>
      </c>
      <c r="Q10" s="17">
        <v>0.26699566579640899</v>
      </c>
      <c r="R10" s="17"/>
      <c r="S10" s="17">
        <v>0.22477163868177299</v>
      </c>
      <c r="T10" s="17">
        <v>0.28831711317099801</v>
      </c>
      <c r="U10" s="17">
        <v>0.27191475404880899</v>
      </c>
      <c r="V10" s="17">
        <v>0.30537213572859001</v>
      </c>
      <c r="W10" s="17">
        <v>0.26215720591400998</v>
      </c>
      <c r="X10" s="17"/>
      <c r="Y10" s="17">
        <v>0.23810069250032201</v>
      </c>
      <c r="Z10" s="17">
        <v>0.25755742278105498</v>
      </c>
      <c r="AA10" s="17">
        <v>0.24979557811848599</v>
      </c>
      <c r="AB10" s="17">
        <v>0.21366492571088</v>
      </c>
      <c r="AC10" s="17"/>
      <c r="AD10" s="17">
        <v>0.23156206904864499</v>
      </c>
      <c r="AE10" s="17">
        <v>0.24225665452783299</v>
      </c>
      <c r="AF10" s="17">
        <v>0.18119331057513799</v>
      </c>
      <c r="AG10" s="17">
        <v>0.317033720215814</v>
      </c>
      <c r="AH10" s="17">
        <v>0.26750160155876401</v>
      </c>
      <c r="AI10" s="17">
        <v>0.30103261927213698</v>
      </c>
      <c r="AJ10" s="17">
        <v>0.23264139916326601</v>
      </c>
      <c r="AK10" s="17"/>
      <c r="AL10" s="17">
        <v>0.29324332486413202</v>
      </c>
      <c r="AM10" s="17">
        <v>0.19241197121713</v>
      </c>
      <c r="AN10" s="17"/>
      <c r="AO10" s="17">
        <v>0.29313754418174298</v>
      </c>
      <c r="AP10" s="17">
        <v>0.200816019367068</v>
      </c>
      <c r="AQ10" s="17"/>
      <c r="AR10" s="17">
        <v>0.29373704715966598</v>
      </c>
      <c r="AS10" s="17">
        <v>0.19045773440663</v>
      </c>
      <c r="AT10" s="17"/>
      <c r="AU10" s="17">
        <v>0.29861889094090999</v>
      </c>
      <c r="AV10" s="17">
        <v>0.20096756135372801</v>
      </c>
    </row>
    <row r="11" spans="2:48" x14ac:dyDescent="0.25">
      <c r="B11" s="18" t="s">
        <v>78</v>
      </c>
      <c r="C11" s="17">
        <v>5.0732813471478101E-2</v>
      </c>
      <c r="D11" s="17">
        <v>4.4923138198851603E-2</v>
      </c>
      <c r="E11" s="17">
        <v>5.61416309868542E-2</v>
      </c>
      <c r="F11" s="17"/>
      <c r="G11" s="17">
        <v>0.105551472944398</v>
      </c>
      <c r="H11" s="17">
        <v>9.6569099076235607E-2</v>
      </c>
      <c r="I11" s="17">
        <v>4.2520095091717003E-2</v>
      </c>
      <c r="J11" s="17">
        <v>4.6553607272185403E-2</v>
      </c>
      <c r="K11" s="17">
        <v>1.9826807200110701E-2</v>
      </c>
      <c r="L11" s="17">
        <v>1.36792081309459E-2</v>
      </c>
      <c r="M11" s="17"/>
      <c r="N11" s="17">
        <v>3.5688684628009802E-2</v>
      </c>
      <c r="O11" s="17">
        <v>5.0998131458429401E-2</v>
      </c>
      <c r="P11" s="17">
        <v>6.3609359329357101E-2</v>
      </c>
      <c r="Q11" s="17">
        <v>4.0723790283044202E-2</v>
      </c>
      <c r="R11" s="17"/>
      <c r="S11" s="17">
        <v>3.9270426307561897E-2</v>
      </c>
      <c r="T11" s="17">
        <v>6.1712649129295902E-2</v>
      </c>
      <c r="U11" s="17">
        <v>6.5776577006673803E-2</v>
      </c>
      <c r="V11" s="17">
        <v>8.2297630860402496E-2</v>
      </c>
      <c r="W11" s="17">
        <v>0.10360727354947</v>
      </c>
      <c r="X11" s="17"/>
      <c r="Y11" s="17">
        <v>5.7544276082623899E-2</v>
      </c>
      <c r="Z11" s="17">
        <v>6.2822845554434098E-2</v>
      </c>
      <c r="AA11" s="17">
        <v>3.3197556125401297E-2</v>
      </c>
      <c r="AB11" s="17">
        <v>2.4892670237665299E-2</v>
      </c>
      <c r="AC11" s="17"/>
      <c r="AD11" s="17">
        <v>5.8757086087985702E-2</v>
      </c>
      <c r="AE11" s="17">
        <v>6.1741796549996501E-2</v>
      </c>
      <c r="AF11" s="17">
        <v>6.62065011559302E-2</v>
      </c>
      <c r="AG11" s="17">
        <v>2.0961940667314799E-2</v>
      </c>
      <c r="AH11" s="17">
        <v>5.0417476974644597E-2</v>
      </c>
      <c r="AI11" s="17">
        <v>1.1433432625608701E-2</v>
      </c>
      <c r="AJ11" s="17">
        <v>2.8916460304221001E-2</v>
      </c>
      <c r="AK11" s="17"/>
      <c r="AL11" s="17">
        <v>4.7835153881272303E-2</v>
      </c>
      <c r="AM11" s="17">
        <v>4.59593343328948E-2</v>
      </c>
      <c r="AN11" s="17"/>
      <c r="AO11" s="17">
        <v>4.80259754622092E-2</v>
      </c>
      <c r="AP11" s="17">
        <v>4.7310097019778903E-2</v>
      </c>
      <c r="AQ11" s="17"/>
      <c r="AR11" s="17">
        <v>4.96287388651558E-2</v>
      </c>
      <c r="AS11" s="17">
        <v>3.9194585709647303E-2</v>
      </c>
      <c r="AT11" s="17"/>
      <c r="AU11" s="17">
        <v>4.1504236909006197E-2</v>
      </c>
      <c r="AV11" s="17">
        <v>4.7373931394726503E-2</v>
      </c>
    </row>
    <row r="12" spans="2:48" x14ac:dyDescent="0.25">
      <c r="B12" s="18" t="s">
        <v>79</v>
      </c>
      <c r="C12" s="17">
        <v>2.35160802207082E-2</v>
      </c>
      <c r="D12" s="17">
        <v>3.38367532242441E-2</v>
      </c>
      <c r="E12" s="17">
        <v>1.40531926130257E-2</v>
      </c>
      <c r="F12" s="17"/>
      <c r="G12" s="17">
        <v>8.4190289427008499E-2</v>
      </c>
      <c r="H12" s="17">
        <v>1.5774965085931299E-2</v>
      </c>
      <c r="I12" s="17">
        <v>3.0905515480248998E-2</v>
      </c>
      <c r="J12" s="17">
        <v>1.7831308689785899E-2</v>
      </c>
      <c r="K12" s="17">
        <v>1.5086693069635899E-2</v>
      </c>
      <c r="L12" s="17">
        <v>0</v>
      </c>
      <c r="M12" s="17"/>
      <c r="N12" s="17">
        <v>6.8459630156990602E-3</v>
      </c>
      <c r="O12" s="17">
        <v>2.7424130055828999E-2</v>
      </c>
      <c r="P12" s="17">
        <v>3.18261003789811E-2</v>
      </c>
      <c r="Q12" s="17">
        <v>1.87680288469931E-2</v>
      </c>
      <c r="R12" s="17"/>
      <c r="S12" s="17">
        <v>1.7249808297509401E-2</v>
      </c>
      <c r="T12" s="17">
        <v>3.4725279777096003E-2</v>
      </c>
      <c r="U12" s="17">
        <v>3.7740140519736301E-2</v>
      </c>
      <c r="V12" s="17">
        <v>1.35559281202615E-2</v>
      </c>
      <c r="W12" s="17">
        <v>4.4214237323327903E-2</v>
      </c>
      <c r="X12" s="17"/>
      <c r="Y12" s="17">
        <v>2.6477304603530101E-2</v>
      </c>
      <c r="Z12" s="17">
        <v>2.36114161649125E-2</v>
      </c>
      <c r="AA12" s="17">
        <v>2.0146138147666599E-2</v>
      </c>
      <c r="AB12" s="17">
        <v>4.2808801227209502E-2</v>
      </c>
      <c r="AC12" s="17"/>
      <c r="AD12" s="17">
        <v>1.62841014493002E-2</v>
      </c>
      <c r="AE12" s="17">
        <v>2.64473780454723E-2</v>
      </c>
      <c r="AF12" s="17">
        <v>2.30731254257074E-2</v>
      </c>
      <c r="AG12" s="17">
        <v>2.0411936387437501E-2</v>
      </c>
      <c r="AH12" s="17">
        <v>2.4069968224955499E-2</v>
      </c>
      <c r="AI12" s="17">
        <v>2.9291963921895401E-2</v>
      </c>
      <c r="AJ12" s="17">
        <v>1.7731020879866E-2</v>
      </c>
      <c r="AK12" s="17"/>
      <c r="AL12" s="17">
        <v>1.9856777701456298E-2</v>
      </c>
      <c r="AM12" s="17">
        <v>2.57708068066482E-2</v>
      </c>
      <c r="AN12" s="17"/>
      <c r="AO12" s="17">
        <v>1.8721489324001601E-2</v>
      </c>
      <c r="AP12" s="17">
        <v>1.83638671453328E-2</v>
      </c>
      <c r="AQ12" s="17"/>
      <c r="AR12" s="17">
        <v>1.9622629513932802E-2</v>
      </c>
      <c r="AS12" s="17">
        <v>2.78733019395149E-2</v>
      </c>
      <c r="AT12" s="17"/>
      <c r="AU12" s="17">
        <v>2.64824850244928E-2</v>
      </c>
      <c r="AV12" s="17">
        <v>2.4453452220047901E-2</v>
      </c>
    </row>
    <row r="13" spans="2:48" x14ac:dyDescent="0.25">
      <c r="B13" s="30" t="s">
        <v>80</v>
      </c>
      <c r="C13" s="28">
        <v>3.0401068592631499E-2</v>
      </c>
      <c r="D13" s="28">
        <v>2.27159149705526E-2</v>
      </c>
      <c r="E13" s="28">
        <v>3.7544480773306799E-2</v>
      </c>
      <c r="F13" s="28"/>
      <c r="G13" s="28">
        <v>4.6307308554932897E-2</v>
      </c>
      <c r="H13" s="28">
        <v>2.3808303298273902E-2</v>
      </c>
      <c r="I13" s="28">
        <v>3.08607255673683E-2</v>
      </c>
      <c r="J13" s="28">
        <v>4.7462753879474802E-2</v>
      </c>
      <c r="K13" s="28">
        <v>2.4759753580518799E-2</v>
      </c>
      <c r="L13" s="28">
        <v>1.7940836406584001E-2</v>
      </c>
      <c r="M13" s="28"/>
      <c r="N13" s="28">
        <v>3.3655171166092297E-2</v>
      </c>
      <c r="O13" s="28">
        <v>2.52487789602579E-2</v>
      </c>
      <c r="P13" s="28">
        <v>2.8148812364607499E-2</v>
      </c>
      <c r="Q13" s="28">
        <v>3.61333523777966E-2</v>
      </c>
      <c r="R13" s="28"/>
      <c r="S13" s="28">
        <v>2.4913861509547601E-2</v>
      </c>
      <c r="T13" s="28">
        <v>4.0024663854067603E-2</v>
      </c>
      <c r="U13" s="28">
        <v>3.2677252607270099E-2</v>
      </c>
      <c r="V13" s="28">
        <v>2.59385687402672E-2</v>
      </c>
      <c r="W13" s="28">
        <v>5.1127364270346101E-2</v>
      </c>
      <c r="X13" s="28"/>
      <c r="Y13" s="28">
        <v>5.8622538004237897E-2</v>
      </c>
      <c r="Z13" s="28">
        <v>2.0807069854609301E-2</v>
      </c>
      <c r="AA13" s="28">
        <v>1.38922493008169E-2</v>
      </c>
      <c r="AB13" s="28">
        <v>1.3143923866769E-2</v>
      </c>
      <c r="AC13" s="28"/>
      <c r="AD13" s="28">
        <v>2.8578704184429E-2</v>
      </c>
      <c r="AE13" s="28">
        <v>6.1072953076382101E-2</v>
      </c>
      <c r="AF13" s="28">
        <v>2.5485858828599599E-2</v>
      </c>
      <c r="AG13" s="28">
        <v>1.3895842467886801E-2</v>
      </c>
      <c r="AH13" s="28">
        <v>7.3569997342069404E-3</v>
      </c>
      <c r="AI13" s="28">
        <v>7.0250895891570903E-3</v>
      </c>
      <c r="AJ13" s="28">
        <v>0</v>
      </c>
      <c r="AK13" s="28"/>
      <c r="AL13" s="28">
        <v>2.4797438616476201E-2</v>
      </c>
      <c r="AM13" s="28">
        <v>1.6626271955486899E-2</v>
      </c>
      <c r="AN13" s="28"/>
      <c r="AO13" s="28">
        <v>2.9310763952610501E-2</v>
      </c>
      <c r="AP13" s="28">
        <v>1.8211968733174402E-2</v>
      </c>
      <c r="AQ13" s="28"/>
      <c r="AR13" s="28">
        <v>1.7960376463441601E-2</v>
      </c>
      <c r="AS13" s="28">
        <v>1.2865773878351E-2</v>
      </c>
      <c r="AT13" s="28"/>
      <c r="AU13" s="28">
        <v>1.0519146608034701E-2</v>
      </c>
      <c r="AV13" s="28">
        <v>1.5633439725454799E-2</v>
      </c>
    </row>
    <row r="14" spans="2:48" x14ac:dyDescent="0.25">
      <c r="B14" s="29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AV18"/>
  <sheetViews>
    <sheetView showGridLines="0" workbookViewId="0">
      <pane xSplit="2" topLeftCell="C1" activePane="topRight" state="frozen"/>
      <selection pane="topRight" activeCell="C13" sqref="C13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129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0.20408402806103601</v>
      </c>
      <c r="D9" s="17">
        <v>0.227494088063115</v>
      </c>
      <c r="E9" s="17">
        <v>0.17719314366103101</v>
      </c>
      <c r="F9" s="17"/>
      <c r="G9" s="17">
        <v>0.28340532623641901</v>
      </c>
      <c r="H9" s="17">
        <v>0.27757296654254998</v>
      </c>
      <c r="I9" s="17">
        <v>0.23201281643704799</v>
      </c>
      <c r="J9" s="17">
        <v>0.197581202736961</v>
      </c>
      <c r="K9" s="17">
        <v>0.16813410080916899</v>
      </c>
      <c r="L9" s="17">
        <v>0.106989918469286</v>
      </c>
      <c r="M9" s="17"/>
      <c r="N9" s="17">
        <v>0.24092763957677901</v>
      </c>
      <c r="O9" s="17">
        <v>0.15630021243914199</v>
      </c>
      <c r="P9" s="17">
        <v>0.20711849855174899</v>
      </c>
      <c r="Q9" s="17">
        <v>0.21446864396264101</v>
      </c>
      <c r="R9" s="17"/>
      <c r="S9" s="17">
        <v>0.18296112309447901</v>
      </c>
      <c r="T9" s="17">
        <v>0.22339350264431401</v>
      </c>
      <c r="U9" s="17">
        <v>0.25670077363032401</v>
      </c>
      <c r="V9" s="17">
        <v>0.26807828277116102</v>
      </c>
      <c r="W9" s="17">
        <v>0.13112245954973201</v>
      </c>
      <c r="X9" s="17"/>
      <c r="Y9" s="17">
        <v>0.19957847163259701</v>
      </c>
      <c r="Z9" s="17">
        <v>0.19247605700763201</v>
      </c>
      <c r="AA9" s="17">
        <v>0.214436181463389</v>
      </c>
      <c r="AB9" s="17">
        <v>0.28061284877325299</v>
      </c>
      <c r="AC9" s="17"/>
      <c r="AD9" s="17">
        <v>0.14146390720537499</v>
      </c>
      <c r="AE9" s="17">
        <v>0.19986797492684999</v>
      </c>
      <c r="AF9" s="17">
        <v>0.21290986882553101</v>
      </c>
      <c r="AG9" s="17">
        <v>0.18398719655555401</v>
      </c>
      <c r="AH9" s="17">
        <v>0.20043191572348801</v>
      </c>
      <c r="AI9" s="17">
        <v>0.28609758480639802</v>
      </c>
      <c r="AJ9" s="17">
        <v>0.297054913006493</v>
      </c>
      <c r="AK9" s="17"/>
      <c r="AL9" s="17">
        <v>0.24064694941017101</v>
      </c>
      <c r="AM9" s="17">
        <v>0.16978234846711099</v>
      </c>
      <c r="AN9" s="17"/>
      <c r="AO9" s="17">
        <v>0.26679398020645501</v>
      </c>
      <c r="AP9" s="17">
        <v>0.18187270060287</v>
      </c>
      <c r="AQ9" s="17"/>
      <c r="AR9" s="17">
        <v>0.25432096544036797</v>
      </c>
      <c r="AS9" s="17">
        <v>0.168087934349404</v>
      </c>
      <c r="AT9" s="17"/>
      <c r="AU9" s="17">
        <v>0.25568376776527701</v>
      </c>
      <c r="AV9" s="17">
        <v>0.18745745606118699</v>
      </c>
    </row>
    <row r="10" spans="2:48" x14ac:dyDescent="0.25">
      <c r="B10" s="18" t="s">
        <v>77</v>
      </c>
      <c r="C10" s="17">
        <v>0.33808493455109501</v>
      </c>
      <c r="D10" s="17">
        <v>0.36224933865572301</v>
      </c>
      <c r="E10" s="17">
        <v>0.315636155351109</v>
      </c>
      <c r="F10" s="17"/>
      <c r="G10" s="17">
        <v>0.295892840393081</v>
      </c>
      <c r="H10" s="17">
        <v>0.33425860317348999</v>
      </c>
      <c r="I10" s="17">
        <v>0.32760690951793098</v>
      </c>
      <c r="J10" s="17">
        <v>0.28536134341050401</v>
      </c>
      <c r="K10" s="17">
        <v>0.36032017962261498</v>
      </c>
      <c r="L10" s="17">
        <v>0.396358602794676</v>
      </c>
      <c r="M10" s="17"/>
      <c r="N10" s="17">
        <v>0.35525852860676299</v>
      </c>
      <c r="O10" s="17">
        <v>0.338307678484423</v>
      </c>
      <c r="P10" s="17">
        <v>0.31048967302770403</v>
      </c>
      <c r="Q10" s="17">
        <v>0.36956174022980998</v>
      </c>
      <c r="R10" s="17"/>
      <c r="S10" s="17">
        <v>0.34801437198721902</v>
      </c>
      <c r="T10" s="17">
        <v>0.34352981428554302</v>
      </c>
      <c r="U10" s="17">
        <v>0.28083629181148501</v>
      </c>
      <c r="V10" s="17">
        <v>0.371771159164966</v>
      </c>
      <c r="W10" s="17">
        <v>0.31682200649932402</v>
      </c>
      <c r="X10" s="17"/>
      <c r="Y10" s="17">
        <v>0.270291713375927</v>
      </c>
      <c r="Z10" s="17">
        <v>0.32939850692324402</v>
      </c>
      <c r="AA10" s="17">
        <v>0.40270116360229002</v>
      </c>
      <c r="AB10" s="17">
        <v>0.439195385133619</v>
      </c>
      <c r="AC10" s="17"/>
      <c r="AD10" s="17">
        <v>0.205542696260617</v>
      </c>
      <c r="AE10" s="17">
        <v>0.28049922969914498</v>
      </c>
      <c r="AF10" s="17">
        <v>0.36954449811295598</v>
      </c>
      <c r="AG10" s="17">
        <v>0.36245700979114198</v>
      </c>
      <c r="AH10" s="17">
        <v>0.42959356256769698</v>
      </c>
      <c r="AI10" s="17">
        <v>0.36852433140368002</v>
      </c>
      <c r="AJ10" s="17">
        <v>0.40851060656170901</v>
      </c>
      <c r="AK10" s="17"/>
      <c r="AL10" s="17">
        <v>0.37189701081792997</v>
      </c>
      <c r="AM10" s="17">
        <v>0.33562464705303902</v>
      </c>
      <c r="AN10" s="17"/>
      <c r="AO10" s="17">
        <v>0.35702571739828598</v>
      </c>
      <c r="AP10" s="17">
        <v>0.33211915183531299</v>
      </c>
      <c r="AQ10" s="17"/>
      <c r="AR10" s="17">
        <v>0.382343796691194</v>
      </c>
      <c r="AS10" s="17">
        <v>0.32632873197668699</v>
      </c>
      <c r="AT10" s="17"/>
      <c r="AU10" s="17">
        <v>0.372747832958013</v>
      </c>
      <c r="AV10" s="17">
        <v>0.33326873873915602</v>
      </c>
    </row>
    <row r="11" spans="2:48" x14ac:dyDescent="0.25">
      <c r="B11" s="18" t="s">
        <v>78</v>
      </c>
      <c r="C11" s="17">
        <v>0.23549794646252001</v>
      </c>
      <c r="D11" s="17">
        <v>0.22083979079840199</v>
      </c>
      <c r="E11" s="17">
        <v>0.25262196089023697</v>
      </c>
      <c r="F11" s="17"/>
      <c r="G11" s="17">
        <v>0.214585371362597</v>
      </c>
      <c r="H11" s="17">
        <v>0.18957001843239099</v>
      </c>
      <c r="I11" s="17">
        <v>0.20259548170039801</v>
      </c>
      <c r="J11" s="17">
        <v>0.22543319686985</v>
      </c>
      <c r="K11" s="17">
        <v>0.268348768483189</v>
      </c>
      <c r="L11" s="17">
        <v>0.29403652060791902</v>
      </c>
      <c r="M11" s="17"/>
      <c r="N11" s="17">
        <v>0.194898193736913</v>
      </c>
      <c r="O11" s="17">
        <v>0.28286083782460603</v>
      </c>
      <c r="P11" s="17">
        <v>0.242626149454995</v>
      </c>
      <c r="Q11" s="17">
        <v>0.21198865289829699</v>
      </c>
      <c r="R11" s="17"/>
      <c r="S11" s="17">
        <v>0.24309851319349601</v>
      </c>
      <c r="T11" s="17">
        <v>0.220386118770037</v>
      </c>
      <c r="U11" s="17">
        <v>0.234357089341795</v>
      </c>
      <c r="V11" s="17">
        <v>0.20349158237644799</v>
      </c>
      <c r="W11" s="17">
        <v>0.24641228446839999</v>
      </c>
      <c r="X11" s="17"/>
      <c r="Y11" s="17">
        <v>0.23892010330080601</v>
      </c>
      <c r="Z11" s="17">
        <v>0.24307148086175101</v>
      </c>
      <c r="AA11" s="17">
        <v>0.22910122239723599</v>
      </c>
      <c r="AB11" s="17">
        <v>0.18863153588411999</v>
      </c>
      <c r="AC11" s="17"/>
      <c r="AD11" s="17">
        <v>0.26848948068964601</v>
      </c>
      <c r="AE11" s="17">
        <v>0.24565177675729599</v>
      </c>
      <c r="AF11" s="17">
        <v>0.19757523261988999</v>
      </c>
      <c r="AG11" s="17">
        <v>0.271782259376393</v>
      </c>
      <c r="AH11" s="17">
        <v>0.238257369578151</v>
      </c>
      <c r="AI11" s="17">
        <v>0.19689877127884101</v>
      </c>
      <c r="AJ11" s="17">
        <v>0.223468761232997</v>
      </c>
      <c r="AK11" s="17"/>
      <c r="AL11" s="17">
        <v>0.228965442803481</v>
      </c>
      <c r="AM11" s="17">
        <v>0.26057398507545398</v>
      </c>
      <c r="AN11" s="17"/>
      <c r="AO11" s="17">
        <v>0.20822521059259999</v>
      </c>
      <c r="AP11" s="17">
        <v>0.26529798094143497</v>
      </c>
      <c r="AQ11" s="17"/>
      <c r="AR11" s="17">
        <v>0.20353101034461099</v>
      </c>
      <c r="AS11" s="17">
        <v>0.26365691174521499</v>
      </c>
      <c r="AT11" s="17"/>
      <c r="AU11" s="17">
        <v>0.22280761324495801</v>
      </c>
      <c r="AV11" s="17">
        <v>0.24391933845182401</v>
      </c>
    </row>
    <row r="12" spans="2:48" x14ac:dyDescent="0.25">
      <c r="B12" s="18" t="s">
        <v>79</v>
      </c>
      <c r="C12" s="17">
        <v>0.16271337205612599</v>
      </c>
      <c r="D12" s="17">
        <v>0.149748655011198</v>
      </c>
      <c r="E12" s="17">
        <v>0.17659162986518001</v>
      </c>
      <c r="F12" s="17"/>
      <c r="G12" s="17">
        <v>0.13958696482550501</v>
      </c>
      <c r="H12" s="17">
        <v>0.156802981333094</v>
      </c>
      <c r="I12" s="17">
        <v>0.158233803898266</v>
      </c>
      <c r="J12" s="17">
        <v>0.20774613748243101</v>
      </c>
      <c r="K12" s="17">
        <v>0.14926833159220501</v>
      </c>
      <c r="L12" s="17">
        <v>0.16118013779395601</v>
      </c>
      <c r="M12" s="17"/>
      <c r="N12" s="17">
        <v>0.15310614612168399</v>
      </c>
      <c r="O12" s="17">
        <v>0.15748690966257001</v>
      </c>
      <c r="P12" s="17">
        <v>0.19515073244157299</v>
      </c>
      <c r="Q12" s="17">
        <v>0.122493126552874</v>
      </c>
      <c r="R12" s="17"/>
      <c r="S12" s="17">
        <v>0.16218180328010301</v>
      </c>
      <c r="T12" s="17">
        <v>0.170270955379551</v>
      </c>
      <c r="U12" s="17">
        <v>0.16653473631524501</v>
      </c>
      <c r="V12" s="17">
        <v>0.10816467645735101</v>
      </c>
      <c r="W12" s="17">
        <v>0.23999730282793799</v>
      </c>
      <c r="X12" s="17"/>
      <c r="Y12" s="17">
        <v>0.19488633392251301</v>
      </c>
      <c r="Z12" s="17">
        <v>0.18079438776807399</v>
      </c>
      <c r="AA12" s="17">
        <v>0.12370894213259</v>
      </c>
      <c r="AB12" s="17">
        <v>4.7384942476485802E-2</v>
      </c>
      <c r="AC12" s="17"/>
      <c r="AD12" s="17">
        <v>0.25343904313243898</v>
      </c>
      <c r="AE12" s="17">
        <v>0.19602087424673301</v>
      </c>
      <c r="AF12" s="17">
        <v>0.16274888309357999</v>
      </c>
      <c r="AG12" s="17">
        <v>0.14258924108430099</v>
      </c>
      <c r="AH12" s="17">
        <v>0.110167274112941</v>
      </c>
      <c r="AI12" s="17">
        <v>0.12811620265573601</v>
      </c>
      <c r="AJ12" s="17">
        <v>7.0965719198801E-2</v>
      </c>
      <c r="AK12" s="17"/>
      <c r="AL12" s="17">
        <v>0.11525623135488899</v>
      </c>
      <c r="AM12" s="17">
        <v>0.19320492628637601</v>
      </c>
      <c r="AN12" s="17"/>
      <c r="AO12" s="17">
        <v>0.115403367973315</v>
      </c>
      <c r="AP12" s="17">
        <v>0.17809587198180099</v>
      </c>
      <c r="AQ12" s="17"/>
      <c r="AR12" s="17">
        <v>0.123514248070012</v>
      </c>
      <c r="AS12" s="17">
        <v>0.19904474661299401</v>
      </c>
      <c r="AT12" s="17"/>
      <c r="AU12" s="17">
        <v>0.112724193362554</v>
      </c>
      <c r="AV12" s="17">
        <v>0.18853663187889599</v>
      </c>
    </row>
    <row r="13" spans="2:48" x14ac:dyDescent="0.25">
      <c r="B13" s="30" t="s">
        <v>80</v>
      </c>
      <c r="C13" s="28">
        <v>5.9619718869222703E-2</v>
      </c>
      <c r="D13" s="28">
        <v>3.9668127471561399E-2</v>
      </c>
      <c r="E13" s="28">
        <v>7.7957110232443602E-2</v>
      </c>
      <c r="F13" s="28"/>
      <c r="G13" s="28">
        <v>6.6529497182397604E-2</v>
      </c>
      <c r="H13" s="28">
        <v>4.1795430518475798E-2</v>
      </c>
      <c r="I13" s="28">
        <v>7.9550988446357399E-2</v>
      </c>
      <c r="J13" s="28">
        <v>8.3878119500253798E-2</v>
      </c>
      <c r="K13" s="28">
        <v>5.3928619492821898E-2</v>
      </c>
      <c r="L13" s="28">
        <v>4.1434820334163597E-2</v>
      </c>
      <c r="M13" s="28"/>
      <c r="N13" s="28">
        <v>5.5809491957862098E-2</v>
      </c>
      <c r="O13" s="28">
        <v>6.5044361589259095E-2</v>
      </c>
      <c r="P13" s="28">
        <v>4.4614946523978898E-2</v>
      </c>
      <c r="Q13" s="28">
        <v>8.1487836356377796E-2</v>
      </c>
      <c r="R13" s="28"/>
      <c r="S13" s="28">
        <v>6.3744188444702601E-2</v>
      </c>
      <c r="T13" s="28">
        <v>4.24196089205537E-2</v>
      </c>
      <c r="U13" s="28">
        <v>6.1571108901150799E-2</v>
      </c>
      <c r="V13" s="28">
        <v>4.8494299230073597E-2</v>
      </c>
      <c r="W13" s="28">
        <v>6.5645946654606296E-2</v>
      </c>
      <c r="X13" s="28"/>
      <c r="Y13" s="28">
        <v>9.6323377768156901E-2</v>
      </c>
      <c r="Z13" s="28">
        <v>5.42595674392988E-2</v>
      </c>
      <c r="AA13" s="28">
        <v>3.00524904044948E-2</v>
      </c>
      <c r="AB13" s="28">
        <v>4.4175287732522099E-2</v>
      </c>
      <c r="AC13" s="28"/>
      <c r="AD13" s="28">
        <v>0.13106487271192399</v>
      </c>
      <c r="AE13" s="28">
        <v>7.7960144369975296E-2</v>
      </c>
      <c r="AF13" s="28">
        <v>5.7221517348043899E-2</v>
      </c>
      <c r="AG13" s="28">
        <v>3.9184293192610103E-2</v>
      </c>
      <c r="AH13" s="28">
        <v>2.1549878017722499E-2</v>
      </c>
      <c r="AI13" s="28">
        <v>2.0363109855345701E-2</v>
      </c>
      <c r="AJ13" s="28">
        <v>0</v>
      </c>
      <c r="AK13" s="28"/>
      <c r="AL13" s="28">
        <v>4.3234365613529398E-2</v>
      </c>
      <c r="AM13" s="28">
        <v>4.08140931180202E-2</v>
      </c>
      <c r="AN13" s="28"/>
      <c r="AO13" s="28">
        <v>5.2551723829344497E-2</v>
      </c>
      <c r="AP13" s="28">
        <v>4.26142946385802E-2</v>
      </c>
      <c r="AQ13" s="28"/>
      <c r="AR13" s="28">
        <v>3.6289979453814902E-2</v>
      </c>
      <c r="AS13" s="28">
        <v>4.2881675315700502E-2</v>
      </c>
      <c r="AT13" s="28"/>
      <c r="AU13" s="28">
        <v>3.6036592669197801E-2</v>
      </c>
      <c r="AV13" s="28">
        <v>4.6817834868937099E-2</v>
      </c>
    </row>
    <row r="14" spans="2:48" x14ac:dyDescent="0.25">
      <c r="B14" s="29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AV18"/>
  <sheetViews>
    <sheetView showGridLines="0" workbookViewId="0">
      <pane xSplit="2" topLeftCell="C1" activePane="topRight" state="frozen"/>
      <selection pane="topRight" activeCell="I14" sqref="I14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130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0.49472074839235403</v>
      </c>
      <c r="D9" s="17">
        <v>0.52365303254756201</v>
      </c>
      <c r="E9" s="17">
        <v>0.46958230129754602</v>
      </c>
      <c r="F9" s="17"/>
      <c r="G9" s="17">
        <v>0.42899692291324698</v>
      </c>
      <c r="H9" s="17">
        <v>0.53381012280995799</v>
      </c>
      <c r="I9" s="17">
        <v>0.51966869652519398</v>
      </c>
      <c r="J9" s="17">
        <v>0.52859767328397</v>
      </c>
      <c r="K9" s="17">
        <v>0.44168547327421098</v>
      </c>
      <c r="L9" s="17">
        <v>0.49632937289108697</v>
      </c>
      <c r="M9" s="17"/>
      <c r="N9" s="17">
        <v>0.513465382742334</v>
      </c>
      <c r="O9" s="17">
        <v>0.44145735251110002</v>
      </c>
      <c r="P9" s="17">
        <v>0.50892170416452698</v>
      </c>
      <c r="Q9" s="17">
        <v>0.50496560727025497</v>
      </c>
      <c r="R9" s="17"/>
      <c r="S9" s="17">
        <v>0.49073452078530899</v>
      </c>
      <c r="T9" s="17">
        <v>0.507523610436454</v>
      </c>
      <c r="U9" s="17">
        <v>0.522841858494004</v>
      </c>
      <c r="V9" s="17">
        <v>0.428737425986984</v>
      </c>
      <c r="W9" s="17">
        <v>0.495047909557084</v>
      </c>
      <c r="X9" s="17"/>
      <c r="Y9" s="17">
        <v>0.45503110566115201</v>
      </c>
      <c r="Z9" s="17">
        <v>0.47536282727246898</v>
      </c>
      <c r="AA9" s="17">
        <v>0.54934107680015298</v>
      </c>
      <c r="AB9" s="17">
        <v>0.61772257522856</v>
      </c>
      <c r="AC9" s="17"/>
      <c r="AD9" s="17">
        <v>0.46097914808499502</v>
      </c>
      <c r="AE9" s="17">
        <v>0.46818847676806902</v>
      </c>
      <c r="AF9" s="17">
        <v>0.48124912693977601</v>
      </c>
      <c r="AG9" s="17">
        <v>0.496682480426201</v>
      </c>
      <c r="AH9" s="17">
        <v>0.54291302362026495</v>
      </c>
      <c r="AI9" s="17">
        <v>0.52617954138349798</v>
      </c>
      <c r="AJ9" s="17">
        <v>0.60000786650147198</v>
      </c>
      <c r="AK9" s="17"/>
      <c r="AL9" s="17">
        <v>0.50125467900361498</v>
      </c>
      <c r="AM9" s="17">
        <v>0.51703862171937798</v>
      </c>
      <c r="AN9" s="17"/>
      <c r="AO9" s="17">
        <v>0.52477137807585295</v>
      </c>
      <c r="AP9" s="17">
        <v>0.53395526816953398</v>
      </c>
      <c r="AQ9" s="17"/>
      <c r="AR9" s="17">
        <v>0.508782225163806</v>
      </c>
      <c r="AS9" s="17">
        <v>0.53201969391737902</v>
      </c>
      <c r="AT9" s="17"/>
      <c r="AU9" s="17">
        <v>0.50742179030089496</v>
      </c>
      <c r="AV9" s="17">
        <v>0.53082518598449102</v>
      </c>
    </row>
    <row r="10" spans="2:48" x14ac:dyDescent="0.25">
      <c r="B10" s="18" t="s">
        <v>77</v>
      </c>
      <c r="C10" s="17">
        <v>0.38164899236205801</v>
      </c>
      <c r="D10" s="17">
        <v>0.35439616626807302</v>
      </c>
      <c r="E10" s="17">
        <v>0.40637694839557198</v>
      </c>
      <c r="F10" s="17"/>
      <c r="G10" s="17">
        <v>0.32512633810773101</v>
      </c>
      <c r="H10" s="17">
        <v>0.32857250579463898</v>
      </c>
      <c r="I10" s="17">
        <v>0.35773962873612902</v>
      </c>
      <c r="J10" s="17">
        <v>0.37507161511495002</v>
      </c>
      <c r="K10" s="17">
        <v>0.40472834279640701</v>
      </c>
      <c r="L10" s="17">
        <v>0.46499679547067901</v>
      </c>
      <c r="M10" s="17"/>
      <c r="N10" s="17">
        <v>0.377007299245399</v>
      </c>
      <c r="O10" s="17">
        <v>0.43756458360586897</v>
      </c>
      <c r="P10" s="17">
        <v>0.36145716573854803</v>
      </c>
      <c r="Q10" s="17">
        <v>0.368605111908549</v>
      </c>
      <c r="R10" s="17"/>
      <c r="S10" s="17">
        <v>0.39817845288605402</v>
      </c>
      <c r="T10" s="17">
        <v>0.35229025542308301</v>
      </c>
      <c r="U10" s="17">
        <v>0.3151419805117</v>
      </c>
      <c r="V10" s="17">
        <v>0.47367200964464201</v>
      </c>
      <c r="W10" s="17">
        <v>0.37835296036569899</v>
      </c>
      <c r="X10" s="17"/>
      <c r="Y10" s="17">
        <v>0.32642848191937401</v>
      </c>
      <c r="Z10" s="17">
        <v>0.40841834704906799</v>
      </c>
      <c r="AA10" s="17">
        <v>0.39404824867836302</v>
      </c>
      <c r="AB10" s="17">
        <v>0.31692295366287698</v>
      </c>
      <c r="AC10" s="17"/>
      <c r="AD10" s="17">
        <v>0.36976611234904</v>
      </c>
      <c r="AE10" s="17">
        <v>0.35249199927514602</v>
      </c>
      <c r="AF10" s="17">
        <v>0.40402752015827398</v>
      </c>
      <c r="AG10" s="17">
        <v>0.41425071322724399</v>
      </c>
      <c r="AH10" s="17">
        <v>0.36888298127760999</v>
      </c>
      <c r="AI10" s="17">
        <v>0.42848070756151801</v>
      </c>
      <c r="AJ10" s="17">
        <v>0.36993842577998998</v>
      </c>
      <c r="AK10" s="17"/>
      <c r="AL10" s="17">
        <v>0.38954326075818302</v>
      </c>
      <c r="AM10" s="17">
        <v>0.39015391221359202</v>
      </c>
      <c r="AN10" s="17"/>
      <c r="AO10" s="17">
        <v>0.37874040592316399</v>
      </c>
      <c r="AP10" s="17">
        <v>0.38040797724110198</v>
      </c>
      <c r="AQ10" s="17"/>
      <c r="AR10" s="17">
        <v>0.38442656373429401</v>
      </c>
      <c r="AS10" s="17">
        <v>0.37719016815069201</v>
      </c>
      <c r="AT10" s="17"/>
      <c r="AU10" s="17">
        <v>0.38336622266984899</v>
      </c>
      <c r="AV10" s="17">
        <v>0.37264872984756697</v>
      </c>
    </row>
    <row r="11" spans="2:48" x14ac:dyDescent="0.25">
      <c r="B11" s="18" t="s">
        <v>78</v>
      </c>
      <c r="C11" s="17">
        <v>7.4996869270343602E-2</v>
      </c>
      <c r="D11" s="17">
        <v>7.8186993943856503E-2</v>
      </c>
      <c r="E11" s="17">
        <v>7.1519817876242203E-2</v>
      </c>
      <c r="F11" s="17"/>
      <c r="G11" s="17">
        <v>0.13245840627032299</v>
      </c>
      <c r="H11" s="17">
        <v>7.2953530195107294E-2</v>
      </c>
      <c r="I11" s="17">
        <v>7.63178138078313E-2</v>
      </c>
      <c r="J11" s="17">
        <v>5.4745402486344401E-2</v>
      </c>
      <c r="K11" s="17">
        <v>0.11268972231779199</v>
      </c>
      <c r="L11" s="17">
        <v>2.8088447166986701E-2</v>
      </c>
      <c r="M11" s="17"/>
      <c r="N11" s="17">
        <v>5.6159136873505197E-2</v>
      </c>
      <c r="O11" s="17">
        <v>8.7315723059687295E-2</v>
      </c>
      <c r="P11" s="17">
        <v>7.6611436997315402E-2</v>
      </c>
      <c r="Q11" s="17">
        <v>7.5148547281483805E-2</v>
      </c>
      <c r="R11" s="17"/>
      <c r="S11" s="17">
        <v>7.1153223265371296E-2</v>
      </c>
      <c r="T11" s="17">
        <v>9.3042283248846003E-2</v>
      </c>
      <c r="U11" s="17">
        <v>7.8089992229441907E-2</v>
      </c>
      <c r="V11" s="17">
        <v>4.2851957950356297E-2</v>
      </c>
      <c r="W11" s="17">
        <v>0.105596021074309</v>
      </c>
      <c r="X11" s="17"/>
      <c r="Y11" s="17">
        <v>0.11833545943486699</v>
      </c>
      <c r="Z11" s="17">
        <v>8.4005124800242595E-2</v>
      </c>
      <c r="AA11" s="17">
        <v>3.4219354953788902E-2</v>
      </c>
      <c r="AB11" s="17">
        <v>2.3218202301029001E-2</v>
      </c>
      <c r="AC11" s="17"/>
      <c r="AD11" s="17">
        <v>0.11334250939837399</v>
      </c>
      <c r="AE11" s="17">
        <v>0.10368435414593</v>
      </c>
      <c r="AF11" s="17">
        <v>7.0143047036833606E-2</v>
      </c>
      <c r="AG11" s="17">
        <v>4.5513525183700901E-2</v>
      </c>
      <c r="AH11" s="17">
        <v>7.0066627160864106E-2</v>
      </c>
      <c r="AI11" s="17">
        <v>1.3434101225689599E-2</v>
      </c>
      <c r="AJ11" s="17">
        <v>1.50165118603724E-2</v>
      </c>
      <c r="AK11" s="17"/>
      <c r="AL11" s="17">
        <v>6.8955518324900697E-2</v>
      </c>
      <c r="AM11" s="17">
        <v>5.06826423249091E-2</v>
      </c>
      <c r="AN11" s="17"/>
      <c r="AO11" s="17">
        <v>5.1172100050902003E-2</v>
      </c>
      <c r="AP11" s="17">
        <v>5.6969614746487797E-2</v>
      </c>
      <c r="AQ11" s="17"/>
      <c r="AR11" s="17">
        <v>6.4951084542463206E-2</v>
      </c>
      <c r="AS11" s="17">
        <v>5.71362450278129E-2</v>
      </c>
      <c r="AT11" s="17"/>
      <c r="AU11" s="17">
        <v>6.91868185454593E-2</v>
      </c>
      <c r="AV11" s="17">
        <v>5.8119067963701899E-2</v>
      </c>
    </row>
    <row r="12" spans="2:48" x14ac:dyDescent="0.25">
      <c r="B12" s="18" t="s">
        <v>79</v>
      </c>
      <c r="C12" s="17">
        <v>2.0924761434185798E-2</v>
      </c>
      <c r="D12" s="17">
        <v>2.4195231318971899E-2</v>
      </c>
      <c r="E12" s="17">
        <v>1.81107021574698E-2</v>
      </c>
      <c r="F12" s="17"/>
      <c r="G12" s="17">
        <v>6.3124225319761806E-2</v>
      </c>
      <c r="H12" s="17">
        <v>3.9314093242290397E-2</v>
      </c>
      <c r="I12" s="17">
        <v>1.38677289907618E-2</v>
      </c>
      <c r="J12" s="17">
        <v>1.4669356535400401E-2</v>
      </c>
      <c r="K12" s="17">
        <v>9.4084750830365493E-3</v>
      </c>
      <c r="L12" s="17">
        <v>0</v>
      </c>
      <c r="M12" s="17"/>
      <c r="N12" s="17">
        <v>2.47327191397155E-2</v>
      </c>
      <c r="O12" s="17">
        <v>1.25077354830706E-2</v>
      </c>
      <c r="P12" s="17">
        <v>2.51418796954197E-2</v>
      </c>
      <c r="Q12" s="17">
        <v>1.88050308689269E-2</v>
      </c>
      <c r="R12" s="17"/>
      <c r="S12" s="17">
        <v>1.7037286362562101E-2</v>
      </c>
      <c r="T12" s="17">
        <v>1.9276844755395501E-2</v>
      </c>
      <c r="U12" s="17">
        <v>4.4222717595268198E-2</v>
      </c>
      <c r="V12" s="17">
        <v>2.1123549957152099E-2</v>
      </c>
      <c r="W12" s="17">
        <v>0</v>
      </c>
      <c r="X12" s="17"/>
      <c r="Y12" s="17">
        <v>4.5528219438804897E-2</v>
      </c>
      <c r="Z12" s="17">
        <v>1.14433331640417E-2</v>
      </c>
      <c r="AA12" s="17">
        <v>1.18419885676482E-2</v>
      </c>
      <c r="AB12" s="17">
        <v>4.21362688075341E-2</v>
      </c>
      <c r="AC12" s="17"/>
      <c r="AD12" s="17">
        <v>3.4779369214533999E-2</v>
      </c>
      <c r="AE12" s="17">
        <v>2.5886560502761499E-2</v>
      </c>
      <c r="AF12" s="17">
        <v>1.46714885072001E-2</v>
      </c>
      <c r="AG12" s="17">
        <v>2.2266622392010299E-2</v>
      </c>
      <c r="AH12" s="17">
        <v>7.7430783928010404E-3</v>
      </c>
      <c r="AI12" s="17">
        <v>2.9250022768596499E-2</v>
      </c>
      <c r="AJ12" s="17">
        <v>1.5037195858165601E-2</v>
      </c>
      <c r="AK12" s="17"/>
      <c r="AL12" s="17">
        <v>2.0654427049754901E-2</v>
      </c>
      <c r="AM12" s="17">
        <v>2.7123353027754399E-2</v>
      </c>
      <c r="AN12" s="17"/>
      <c r="AO12" s="17">
        <v>2.2384845759556099E-2</v>
      </c>
      <c r="AP12" s="17">
        <v>1.1279378168648199E-2</v>
      </c>
      <c r="AQ12" s="17"/>
      <c r="AR12" s="17">
        <v>2.1117009621255501E-2</v>
      </c>
      <c r="AS12" s="17">
        <v>2.3621055757422901E-2</v>
      </c>
      <c r="AT12" s="17"/>
      <c r="AU12" s="17">
        <v>2.26957011034945E-2</v>
      </c>
      <c r="AV12" s="17">
        <v>2.4236721073536201E-2</v>
      </c>
    </row>
    <row r="13" spans="2:48" x14ac:dyDescent="0.25">
      <c r="B13" s="30" t="s">
        <v>80</v>
      </c>
      <c r="C13" s="28">
        <v>2.7708628541058801E-2</v>
      </c>
      <c r="D13" s="28">
        <v>1.95685759215369E-2</v>
      </c>
      <c r="E13" s="28">
        <v>3.4410230273170299E-2</v>
      </c>
      <c r="F13" s="28"/>
      <c r="G13" s="28">
        <v>5.02941073889367E-2</v>
      </c>
      <c r="H13" s="28">
        <v>2.5349747958005001E-2</v>
      </c>
      <c r="I13" s="28">
        <v>3.2406131940083897E-2</v>
      </c>
      <c r="J13" s="28">
        <v>2.6915952579334899E-2</v>
      </c>
      <c r="K13" s="28">
        <v>3.1487986528552898E-2</v>
      </c>
      <c r="L13" s="28">
        <v>1.05853844712479E-2</v>
      </c>
      <c r="M13" s="28"/>
      <c r="N13" s="28">
        <v>2.8635461999045399E-2</v>
      </c>
      <c r="O13" s="28">
        <v>2.1154605340273001E-2</v>
      </c>
      <c r="P13" s="28">
        <v>2.78678134041902E-2</v>
      </c>
      <c r="Q13" s="28">
        <v>3.24757026707862E-2</v>
      </c>
      <c r="R13" s="28"/>
      <c r="S13" s="28">
        <v>2.2896516700704399E-2</v>
      </c>
      <c r="T13" s="28">
        <v>2.7867006136221201E-2</v>
      </c>
      <c r="U13" s="28">
        <v>3.9703451169585999E-2</v>
      </c>
      <c r="V13" s="28">
        <v>3.3615056460865801E-2</v>
      </c>
      <c r="W13" s="28">
        <v>2.1003109002907399E-2</v>
      </c>
      <c r="X13" s="28"/>
      <c r="Y13" s="28">
        <v>5.4676733545801999E-2</v>
      </c>
      <c r="Z13" s="28">
        <v>2.07703677141786E-2</v>
      </c>
      <c r="AA13" s="28">
        <v>1.0549331000046701E-2</v>
      </c>
      <c r="AB13" s="28">
        <v>0</v>
      </c>
      <c r="AC13" s="28"/>
      <c r="AD13" s="28">
        <v>2.1132860953056699E-2</v>
      </c>
      <c r="AE13" s="28">
        <v>4.9748609308092703E-2</v>
      </c>
      <c r="AF13" s="28">
        <v>2.9908817357916399E-2</v>
      </c>
      <c r="AG13" s="28">
        <v>2.1286658770844302E-2</v>
      </c>
      <c r="AH13" s="28">
        <v>1.0394289548460301E-2</v>
      </c>
      <c r="AI13" s="28">
        <v>2.65562706069741E-3</v>
      </c>
      <c r="AJ13" s="28">
        <v>0</v>
      </c>
      <c r="AK13" s="28"/>
      <c r="AL13" s="28">
        <v>1.9592114863546301E-2</v>
      </c>
      <c r="AM13" s="28">
        <v>1.5001470714366701E-2</v>
      </c>
      <c r="AN13" s="28"/>
      <c r="AO13" s="28">
        <v>2.2931270190525498E-2</v>
      </c>
      <c r="AP13" s="28">
        <v>1.7387761674228001E-2</v>
      </c>
      <c r="AQ13" s="28"/>
      <c r="AR13" s="28">
        <v>2.07231169381814E-2</v>
      </c>
      <c r="AS13" s="28">
        <v>1.00328371466937E-2</v>
      </c>
      <c r="AT13" s="28"/>
      <c r="AU13" s="28">
        <v>1.7329467380301899E-2</v>
      </c>
      <c r="AV13" s="28">
        <v>1.4170295130703401E-2</v>
      </c>
    </row>
    <row r="14" spans="2:48" x14ac:dyDescent="0.25">
      <c r="B14" s="29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AV18"/>
  <sheetViews>
    <sheetView showGridLines="0" workbookViewId="0">
      <pane xSplit="2" topLeftCell="C1" activePane="topRight" state="frozen"/>
      <selection pane="topRight" activeCell="B6" sqref="B6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131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0.47985830214495101</v>
      </c>
      <c r="D9" s="17">
        <v>0.45496877425578103</v>
      </c>
      <c r="E9" s="17">
        <v>0.50797126482144705</v>
      </c>
      <c r="F9" s="17"/>
      <c r="G9" s="17">
        <v>0.40141651279927798</v>
      </c>
      <c r="H9" s="17">
        <v>0.42651805591900599</v>
      </c>
      <c r="I9" s="17">
        <v>0.45628389424955601</v>
      </c>
      <c r="J9" s="17">
        <v>0.48289803737233999</v>
      </c>
      <c r="K9" s="17">
        <v>0.50677331024575401</v>
      </c>
      <c r="L9" s="17">
        <v>0.56564280657224097</v>
      </c>
      <c r="M9" s="17"/>
      <c r="N9" s="17">
        <v>0.48159341443748199</v>
      </c>
      <c r="O9" s="17">
        <v>0.46538565197610998</v>
      </c>
      <c r="P9" s="17">
        <v>0.49059100639963599</v>
      </c>
      <c r="Q9" s="17">
        <v>0.47409900182456899</v>
      </c>
      <c r="R9" s="17"/>
      <c r="S9" s="17">
        <v>0.49894854364965902</v>
      </c>
      <c r="T9" s="17">
        <v>0.47361821203752102</v>
      </c>
      <c r="U9" s="17">
        <v>0.47595616001520902</v>
      </c>
      <c r="V9" s="17">
        <v>0.343116302490312</v>
      </c>
      <c r="W9" s="17">
        <v>0.40972778118160502</v>
      </c>
      <c r="X9" s="17"/>
      <c r="Y9" s="17">
        <v>0.43661118433656398</v>
      </c>
      <c r="Z9" s="17">
        <v>0.49669430481821503</v>
      </c>
      <c r="AA9" s="17">
        <v>0.49215397636258501</v>
      </c>
      <c r="AB9" s="17">
        <v>0.51380369240014201</v>
      </c>
      <c r="AC9" s="17"/>
      <c r="AD9" s="17">
        <v>0.50254366778480597</v>
      </c>
      <c r="AE9" s="17">
        <v>0.48876577101881602</v>
      </c>
      <c r="AF9" s="17">
        <v>0.47864868054346299</v>
      </c>
      <c r="AG9" s="17">
        <v>0.44850495430206699</v>
      </c>
      <c r="AH9" s="17">
        <v>0.47284391733962</v>
      </c>
      <c r="AI9" s="17">
        <v>0.46423411327700398</v>
      </c>
      <c r="AJ9" s="17">
        <v>0.55346506240417104</v>
      </c>
      <c r="AK9" s="17"/>
      <c r="AL9" s="17">
        <v>0.51388800195378903</v>
      </c>
      <c r="AM9" s="17">
        <v>0.49646483276217501</v>
      </c>
      <c r="AN9" s="17"/>
      <c r="AO9" s="17">
        <v>0.54135589628958602</v>
      </c>
      <c r="AP9" s="17">
        <v>0.53658521915478996</v>
      </c>
      <c r="AQ9" s="17"/>
      <c r="AR9" s="17">
        <v>0.53440762846954704</v>
      </c>
      <c r="AS9" s="17">
        <v>0.51596038508473896</v>
      </c>
      <c r="AT9" s="17"/>
      <c r="AU9" s="17">
        <v>0.54171395198563199</v>
      </c>
      <c r="AV9" s="17">
        <v>0.48571782414482101</v>
      </c>
    </row>
    <row r="10" spans="2:48" x14ac:dyDescent="0.25">
      <c r="B10" s="18" t="s">
        <v>77</v>
      </c>
      <c r="C10" s="17">
        <v>0.378702750411679</v>
      </c>
      <c r="D10" s="17">
        <v>0.39266663529651302</v>
      </c>
      <c r="E10" s="17">
        <v>0.36498483859680297</v>
      </c>
      <c r="F10" s="17"/>
      <c r="G10" s="17">
        <v>0.40292247870659698</v>
      </c>
      <c r="H10" s="17">
        <v>0.35356443482963301</v>
      </c>
      <c r="I10" s="17">
        <v>0.36890993965381602</v>
      </c>
      <c r="J10" s="17">
        <v>0.39543106984509102</v>
      </c>
      <c r="K10" s="17">
        <v>0.37801285781757099</v>
      </c>
      <c r="L10" s="17">
        <v>0.38148598695024599</v>
      </c>
      <c r="M10" s="17"/>
      <c r="N10" s="17">
        <v>0.37835693109751101</v>
      </c>
      <c r="O10" s="17">
        <v>0.40727677448654598</v>
      </c>
      <c r="P10" s="17">
        <v>0.36917025010689902</v>
      </c>
      <c r="Q10" s="17">
        <v>0.36934669797999098</v>
      </c>
      <c r="R10" s="17"/>
      <c r="S10" s="17">
        <v>0.36472609993354499</v>
      </c>
      <c r="T10" s="17">
        <v>0.39535740733464197</v>
      </c>
      <c r="U10" s="17">
        <v>0.35741778501464899</v>
      </c>
      <c r="V10" s="17">
        <v>0.51038930269868399</v>
      </c>
      <c r="W10" s="17">
        <v>0.44327688837436002</v>
      </c>
      <c r="X10" s="17"/>
      <c r="Y10" s="17">
        <v>0.37271273803406901</v>
      </c>
      <c r="Z10" s="17">
        <v>0.36608726567294397</v>
      </c>
      <c r="AA10" s="17">
        <v>0.40291157227971303</v>
      </c>
      <c r="AB10" s="17">
        <v>0.34679193751342802</v>
      </c>
      <c r="AC10" s="17"/>
      <c r="AD10" s="17">
        <v>0.304460080934843</v>
      </c>
      <c r="AE10" s="17">
        <v>0.35460550828039999</v>
      </c>
      <c r="AF10" s="17">
        <v>0.365702587766701</v>
      </c>
      <c r="AG10" s="17">
        <v>0.43818547742611902</v>
      </c>
      <c r="AH10" s="17">
        <v>0.41518286063174498</v>
      </c>
      <c r="AI10" s="17">
        <v>0.42143719413548297</v>
      </c>
      <c r="AJ10" s="17">
        <v>0.37854977714731802</v>
      </c>
      <c r="AK10" s="17"/>
      <c r="AL10" s="17">
        <v>0.372315518555763</v>
      </c>
      <c r="AM10" s="17">
        <v>0.380873714717124</v>
      </c>
      <c r="AN10" s="17"/>
      <c r="AO10" s="17">
        <v>0.35682609079500199</v>
      </c>
      <c r="AP10" s="17">
        <v>0.35177969963099198</v>
      </c>
      <c r="AQ10" s="17"/>
      <c r="AR10" s="17">
        <v>0.363861971964061</v>
      </c>
      <c r="AS10" s="17">
        <v>0.36047116910136101</v>
      </c>
      <c r="AT10" s="17"/>
      <c r="AU10" s="17">
        <v>0.36036326078313002</v>
      </c>
      <c r="AV10" s="17">
        <v>0.37544947596805101</v>
      </c>
    </row>
    <row r="11" spans="2:48" x14ac:dyDescent="0.25">
      <c r="B11" s="18" t="s">
        <v>78</v>
      </c>
      <c r="C11" s="17">
        <v>9.7147360747310493E-2</v>
      </c>
      <c r="D11" s="17">
        <v>0.109946283164088</v>
      </c>
      <c r="E11" s="17">
        <v>8.24424721886588E-2</v>
      </c>
      <c r="F11" s="17"/>
      <c r="G11" s="17">
        <v>0.119480869837697</v>
      </c>
      <c r="H11" s="17">
        <v>0.15774341062837199</v>
      </c>
      <c r="I11" s="17">
        <v>0.117026145870225</v>
      </c>
      <c r="J11" s="17">
        <v>8.9143253932274402E-2</v>
      </c>
      <c r="K11" s="17">
        <v>8.1106718777718995E-2</v>
      </c>
      <c r="L11" s="17">
        <v>3.5897838028469999E-2</v>
      </c>
      <c r="M11" s="17"/>
      <c r="N11" s="17">
        <v>8.9001409029548298E-2</v>
      </c>
      <c r="O11" s="17">
        <v>9.5594649593549602E-2</v>
      </c>
      <c r="P11" s="17">
        <v>9.6739022263579E-2</v>
      </c>
      <c r="Q11" s="17">
        <v>0.10493386659529499</v>
      </c>
      <c r="R11" s="17"/>
      <c r="S11" s="17">
        <v>9.9787487530501304E-2</v>
      </c>
      <c r="T11" s="17">
        <v>7.8296402790755698E-2</v>
      </c>
      <c r="U11" s="17">
        <v>0.106929229530924</v>
      </c>
      <c r="V11" s="17">
        <v>9.8265064324872198E-2</v>
      </c>
      <c r="W11" s="17">
        <v>0.103806811291956</v>
      </c>
      <c r="X11" s="17"/>
      <c r="Y11" s="17">
        <v>0.12923075290192501</v>
      </c>
      <c r="Z11" s="17">
        <v>9.9115057715885094E-2</v>
      </c>
      <c r="AA11" s="17">
        <v>7.7224321238695104E-2</v>
      </c>
      <c r="AB11" s="17">
        <v>4.7940478993089598E-2</v>
      </c>
      <c r="AC11" s="17"/>
      <c r="AD11" s="17">
        <v>0.14996299245567599</v>
      </c>
      <c r="AE11" s="17">
        <v>0.100353501800082</v>
      </c>
      <c r="AF11" s="17">
        <v>0.100995658919816</v>
      </c>
      <c r="AG11" s="17">
        <v>8.3868299398451404E-2</v>
      </c>
      <c r="AH11" s="17">
        <v>8.2328589491147006E-2</v>
      </c>
      <c r="AI11" s="17">
        <v>7.4338631250765994E-2</v>
      </c>
      <c r="AJ11" s="17">
        <v>5.5687330513802799E-2</v>
      </c>
      <c r="AK11" s="17"/>
      <c r="AL11" s="17">
        <v>8.0930755827165607E-2</v>
      </c>
      <c r="AM11" s="17">
        <v>8.8354609349671695E-2</v>
      </c>
      <c r="AN11" s="17"/>
      <c r="AO11" s="17">
        <v>7.1362992404497602E-2</v>
      </c>
      <c r="AP11" s="17">
        <v>7.77386176016307E-2</v>
      </c>
      <c r="AQ11" s="17"/>
      <c r="AR11" s="17">
        <v>7.9615820862785305E-2</v>
      </c>
      <c r="AS11" s="17">
        <v>8.8440731163811098E-2</v>
      </c>
      <c r="AT11" s="17"/>
      <c r="AU11" s="17">
        <v>7.65515433014438E-2</v>
      </c>
      <c r="AV11" s="17">
        <v>9.7920025936135205E-2</v>
      </c>
    </row>
    <row r="12" spans="2:48" x14ac:dyDescent="0.25">
      <c r="B12" s="18" t="s">
        <v>79</v>
      </c>
      <c r="C12" s="17">
        <v>2.0798858528200698E-2</v>
      </c>
      <c r="D12" s="17">
        <v>2.8246836453710601E-2</v>
      </c>
      <c r="E12" s="17">
        <v>1.33449503986583E-2</v>
      </c>
      <c r="F12" s="17"/>
      <c r="G12" s="17">
        <v>2.5273399333525098E-2</v>
      </c>
      <c r="H12" s="17">
        <v>4.1868690187057502E-2</v>
      </c>
      <c r="I12" s="17">
        <v>3.5014274384716403E-2</v>
      </c>
      <c r="J12" s="17">
        <v>4.8932935134532703E-3</v>
      </c>
      <c r="K12" s="17">
        <v>1.59755613498915E-2</v>
      </c>
      <c r="L12" s="17">
        <v>5.0661490346165204E-3</v>
      </c>
      <c r="M12" s="17"/>
      <c r="N12" s="17">
        <v>1.5966248200816099E-2</v>
      </c>
      <c r="O12" s="17">
        <v>1.6007499002771101E-2</v>
      </c>
      <c r="P12" s="17">
        <v>1.7831190371055902E-2</v>
      </c>
      <c r="Q12" s="17">
        <v>3.3105614374676101E-2</v>
      </c>
      <c r="R12" s="17"/>
      <c r="S12" s="17">
        <v>1.41867409020021E-2</v>
      </c>
      <c r="T12" s="17">
        <v>2.6551647314083701E-2</v>
      </c>
      <c r="U12" s="17">
        <v>3.6598318069338297E-2</v>
      </c>
      <c r="V12" s="17">
        <v>2.8795968685339901E-2</v>
      </c>
      <c r="W12" s="17">
        <v>2.2155036988868001E-2</v>
      </c>
      <c r="X12" s="17"/>
      <c r="Y12" s="17">
        <v>1.96637404187049E-2</v>
      </c>
      <c r="Z12" s="17">
        <v>2.1138448773318101E-2</v>
      </c>
      <c r="AA12" s="17">
        <v>1.5117274922474101E-2</v>
      </c>
      <c r="AB12" s="17">
        <v>7.9971563041222493E-2</v>
      </c>
      <c r="AC12" s="17"/>
      <c r="AD12" s="17">
        <v>1.9264848891348E-2</v>
      </c>
      <c r="AE12" s="17">
        <v>1.95212229874543E-2</v>
      </c>
      <c r="AF12" s="17">
        <v>2.81786473767929E-2</v>
      </c>
      <c r="AG12" s="17">
        <v>1.1211893009333901E-2</v>
      </c>
      <c r="AH12" s="17">
        <v>1.7591337086886899E-2</v>
      </c>
      <c r="AI12" s="17">
        <v>3.4213227913335698E-2</v>
      </c>
      <c r="AJ12" s="17">
        <v>1.22978299347085E-2</v>
      </c>
      <c r="AK12" s="17"/>
      <c r="AL12" s="17">
        <v>1.6161609808812899E-2</v>
      </c>
      <c r="AM12" s="17">
        <v>1.7283916370316101E-2</v>
      </c>
      <c r="AN12" s="17"/>
      <c r="AO12" s="17">
        <v>1.3648848394123E-2</v>
      </c>
      <c r="AP12" s="17">
        <v>2.2016197466418998E-2</v>
      </c>
      <c r="AQ12" s="17"/>
      <c r="AR12" s="17">
        <v>9.3754774871310197E-3</v>
      </c>
      <c r="AS12" s="17">
        <v>2.51212327602361E-2</v>
      </c>
      <c r="AT12" s="17"/>
      <c r="AU12" s="17">
        <v>1.13294896765285E-2</v>
      </c>
      <c r="AV12" s="17">
        <v>2.6734830218335601E-2</v>
      </c>
    </row>
    <row r="13" spans="2:48" x14ac:dyDescent="0.25">
      <c r="B13" s="30" t="s">
        <v>80</v>
      </c>
      <c r="C13" s="28">
        <v>2.3492728167858801E-2</v>
      </c>
      <c r="D13" s="28">
        <v>1.4171470829907201E-2</v>
      </c>
      <c r="E13" s="28">
        <v>3.1256473994433001E-2</v>
      </c>
      <c r="F13" s="28"/>
      <c r="G13" s="28">
        <v>5.0906739322903197E-2</v>
      </c>
      <c r="H13" s="28">
        <v>2.03054084359309E-2</v>
      </c>
      <c r="I13" s="28">
        <v>2.2765745841686499E-2</v>
      </c>
      <c r="J13" s="28">
        <v>2.7634345336841701E-2</v>
      </c>
      <c r="K13" s="28">
        <v>1.8131551809063801E-2</v>
      </c>
      <c r="L13" s="28">
        <v>1.1907219414425799E-2</v>
      </c>
      <c r="M13" s="28"/>
      <c r="N13" s="28">
        <v>3.5081997234642101E-2</v>
      </c>
      <c r="O13" s="28">
        <v>1.57354249410229E-2</v>
      </c>
      <c r="P13" s="28">
        <v>2.5668530858830502E-2</v>
      </c>
      <c r="Q13" s="28">
        <v>1.8514819225469201E-2</v>
      </c>
      <c r="R13" s="28"/>
      <c r="S13" s="28">
        <v>2.2351127984292601E-2</v>
      </c>
      <c r="T13" s="28">
        <v>2.6176330522997698E-2</v>
      </c>
      <c r="U13" s="28">
        <v>2.30985073698801E-2</v>
      </c>
      <c r="V13" s="28">
        <v>1.9433361800791801E-2</v>
      </c>
      <c r="W13" s="28">
        <v>2.1033482163210701E-2</v>
      </c>
      <c r="X13" s="28"/>
      <c r="Y13" s="28">
        <v>4.1781584308737199E-2</v>
      </c>
      <c r="Z13" s="28">
        <v>1.6964923019637999E-2</v>
      </c>
      <c r="AA13" s="28">
        <v>1.2592855196532599E-2</v>
      </c>
      <c r="AB13" s="28">
        <v>1.14923280521173E-2</v>
      </c>
      <c r="AC13" s="28"/>
      <c r="AD13" s="28">
        <v>2.3768409933326899E-2</v>
      </c>
      <c r="AE13" s="28">
        <v>3.6753995913248502E-2</v>
      </c>
      <c r="AF13" s="28">
        <v>2.64744253932271E-2</v>
      </c>
      <c r="AG13" s="28">
        <v>1.8229375864028299E-2</v>
      </c>
      <c r="AH13" s="28">
        <v>1.2053295450601E-2</v>
      </c>
      <c r="AI13" s="28">
        <v>5.7768334234117799E-3</v>
      </c>
      <c r="AJ13" s="28">
        <v>0</v>
      </c>
      <c r="AK13" s="28"/>
      <c r="AL13" s="28">
        <v>1.6704113854469401E-2</v>
      </c>
      <c r="AM13" s="28">
        <v>1.7022926800712799E-2</v>
      </c>
      <c r="AN13" s="28"/>
      <c r="AO13" s="28">
        <v>1.6806172116791501E-2</v>
      </c>
      <c r="AP13" s="28">
        <v>1.1880266146168401E-2</v>
      </c>
      <c r="AQ13" s="28"/>
      <c r="AR13" s="28">
        <v>1.2739101216475099E-2</v>
      </c>
      <c r="AS13" s="28">
        <v>1.0006481889852601E-2</v>
      </c>
      <c r="AT13" s="28"/>
      <c r="AU13" s="28">
        <v>1.0041754253266101E-2</v>
      </c>
      <c r="AV13" s="28">
        <v>1.4177843732657101E-2</v>
      </c>
    </row>
    <row r="14" spans="2:48" x14ac:dyDescent="0.25">
      <c r="B14" s="29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V18"/>
  <sheetViews>
    <sheetView showGridLines="0" workbookViewId="0">
      <pane xSplit="2" topLeftCell="C1" activePane="topRight" state="frozen"/>
      <selection pane="topRight" activeCell="B13" sqref="B13:AV13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132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0.27678358315719398</v>
      </c>
      <c r="D9" s="17">
        <v>0.27642238965197902</v>
      </c>
      <c r="E9" s="17">
        <v>0.27874191998978898</v>
      </c>
      <c r="F9" s="17"/>
      <c r="G9" s="17">
        <v>0.324736746139211</v>
      </c>
      <c r="H9" s="17">
        <v>0.31660753874026498</v>
      </c>
      <c r="I9" s="17">
        <v>0.302732478565023</v>
      </c>
      <c r="J9" s="17">
        <v>0.25638228512344602</v>
      </c>
      <c r="K9" s="17">
        <v>0.27351029432492502</v>
      </c>
      <c r="L9" s="17">
        <v>0.21294257300303099</v>
      </c>
      <c r="M9" s="17"/>
      <c r="N9" s="17">
        <v>0.287110447708183</v>
      </c>
      <c r="O9" s="17">
        <v>0.22373192565987901</v>
      </c>
      <c r="P9" s="17">
        <v>0.29462308620116601</v>
      </c>
      <c r="Q9" s="17">
        <v>0.28704419052985303</v>
      </c>
      <c r="R9" s="17"/>
      <c r="S9" s="17">
        <v>0.259576179878585</v>
      </c>
      <c r="T9" s="17">
        <v>0.27238788558091298</v>
      </c>
      <c r="U9" s="17">
        <v>0.31284370338138301</v>
      </c>
      <c r="V9" s="17">
        <v>0.38095800278125302</v>
      </c>
      <c r="W9" s="17">
        <v>0.26909069557120002</v>
      </c>
      <c r="X9" s="17"/>
      <c r="Y9" s="17">
        <v>0.26504147451722798</v>
      </c>
      <c r="Z9" s="17">
        <v>0.23982511946965401</v>
      </c>
      <c r="AA9" s="17">
        <v>0.32799729396688598</v>
      </c>
      <c r="AB9" s="17">
        <v>0.449572679964717</v>
      </c>
      <c r="AC9" s="17"/>
      <c r="AD9" s="17">
        <v>0.21716417475990399</v>
      </c>
      <c r="AE9" s="17">
        <v>0.24527217016179201</v>
      </c>
      <c r="AF9" s="17">
        <v>0.244033958411913</v>
      </c>
      <c r="AG9" s="17">
        <v>0.29698819320865</v>
      </c>
      <c r="AH9" s="17">
        <v>0.30231875998281599</v>
      </c>
      <c r="AI9" s="17">
        <v>0.38098688505273198</v>
      </c>
      <c r="AJ9" s="17">
        <v>0.46080558123649101</v>
      </c>
      <c r="AK9" s="17"/>
      <c r="AL9" s="17">
        <v>0.32586596467969697</v>
      </c>
      <c r="AM9" s="17">
        <v>0.25708909971058103</v>
      </c>
      <c r="AN9" s="17"/>
      <c r="AO9" s="17">
        <v>0.36560556983392101</v>
      </c>
      <c r="AP9" s="17">
        <v>0.26945815780225502</v>
      </c>
      <c r="AQ9" s="17"/>
      <c r="AR9" s="17">
        <v>0.35410914119489101</v>
      </c>
      <c r="AS9" s="17">
        <v>0.25809739782961</v>
      </c>
      <c r="AT9" s="17"/>
      <c r="AU9" s="17">
        <v>0.35607367303856802</v>
      </c>
      <c r="AV9" s="17">
        <v>0.26747324760201602</v>
      </c>
    </row>
    <row r="10" spans="2:48" x14ac:dyDescent="0.25">
      <c r="B10" s="18" t="s">
        <v>77</v>
      </c>
      <c r="C10" s="17">
        <v>0.42889884403086198</v>
      </c>
      <c r="D10" s="17">
        <v>0.41639692631052</v>
      </c>
      <c r="E10" s="17">
        <v>0.44124131601505201</v>
      </c>
      <c r="F10" s="17"/>
      <c r="G10" s="17">
        <v>0.360054016048514</v>
      </c>
      <c r="H10" s="17">
        <v>0.37736449618801798</v>
      </c>
      <c r="I10" s="17">
        <v>0.43384859155454802</v>
      </c>
      <c r="J10" s="17">
        <v>0.44072517361962599</v>
      </c>
      <c r="K10" s="17">
        <v>0.44714892676937201</v>
      </c>
      <c r="L10" s="17">
        <v>0.48561054990385699</v>
      </c>
      <c r="M10" s="17"/>
      <c r="N10" s="17">
        <v>0.43854225991109202</v>
      </c>
      <c r="O10" s="17">
        <v>0.50056211543765705</v>
      </c>
      <c r="P10" s="17">
        <v>0.38051471844326201</v>
      </c>
      <c r="Q10" s="17">
        <v>0.43688221513229097</v>
      </c>
      <c r="R10" s="17"/>
      <c r="S10" s="17">
        <v>0.438196438142884</v>
      </c>
      <c r="T10" s="17">
        <v>0.43871899926166402</v>
      </c>
      <c r="U10" s="17">
        <v>0.40098268948674098</v>
      </c>
      <c r="V10" s="17">
        <v>0.37446323384922198</v>
      </c>
      <c r="W10" s="17">
        <v>0.458317252778701</v>
      </c>
      <c r="X10" s="17"/>
      <c r="Y10" s="17">
        <v>0.38731005877422697</v>
      </c>
      <c r="Z10" s="17">
        <v>0.45292406866244</v>
      </c>
      <c r="AA10" s="17">
        <v>0.43680772016538999</v>
      </c>
      <c r="AB10" s="17">
        <v>0.31851416750600198</v>
      </c>
      <c r="AC10" s="17"/>
      <c r="AD10" s="17">
        <v>0.44856599172996198</v>
      </c>
      <c r="AE10" s="17">
        <v>0.41969346289870901</v>
      </c>
      <c r="AF10" s="17">
        <v>0.38346478348677299</v>
      </c>
      <c r="AG10" s="17">
        <v>0.44311745192163499</v>
      </c>
      <c r="AH10" s="17">
        <v>0.453283857471179</v>
      </c>
      <c r="AI10" s="17">
        <v>0.46788669389670101</v>
      </c>
      <c r="AJ10" s="17">
        <v>0.36695513130255802</v>
      </c>
      <c r="AK10" s="17"/>
      <c r="AL10" s="17">
        <v>0.46063333109320898</v>
      </c>
      <c r="AM10" s="17">
        <v>0.39885670095570502</v>
      </c>
      <c r="AN10" s="17"/>
      <c r="AO10" s="17">
        <v>0.45231009580446702</v>
      </c>
      <c r="AP10" s="17">
        <v>0.41680972685564199</v>
      </c>
      <c r="AQ10" s="17"/>
      <c r="AR10" s="17">
        <v>0.44705648938690201</v>
      </c>
      <c r="AS10" s="17">
        <v>0.41630221588333099</v>
      </c>
      <c r="AT10" s="17"/>
      <c r="AU10" s="17">
        <v>0.44335127401339403</v>
      </c>
      <c r="AV10" s="17">
        <v>0.39478979974990702</v>
      </c>
    </row>
    <row r="11" spans="2:48" x14ac:dyDescent="0.25">
      <c r="B11" s="18" t="s">
        <v>78</v>
      </c>
      <c r="C11" s="17">
        <v>0.195038920975938</v>
      </c>
      <c r="D11" s="17">
        <v>0.205500906845551</v>
      </c>
      <c r="E11" s="17">
        <v>0.18427142545248101</v>
      </c>
      <c r="F11" s="17"/>
      <c r="G11" s="17">
        <v>0.186037695263573</v>
      </c>
      <c r="H11" s="17">
        <v>0.19949501717839299</v>
      </c>
      <c r="I11" s="17">
        <v>0.16065035376185799</v>
      </c>
      <c r="J11" s="17">
        <v>0.17699402879752901</v>
      </c>
      <c r="K11" s="17">
        <v>0.19127750144615299</v>
      </c>
      <c r="L11" s="17">
        <v>0.23971462186346701</v>
      </c>
      <c r="M11" s="17"/>
      <c r="N11" s="17">
        <v>0.190500048585174</v>
      </c>
      <c r="O11" s="17">
        <v>0.19409590245234301</v>
      </c>
      <c r="P11" s="17">
        <v>0.20810247787088301</v>
      </c>
      <c r="Q11" s="17">
        <v>0.178310371041313</v>
      </c>
      <c r="R11" s="17"/>
      <c r="S11" s="17">
        <v>0.20397387432399999</v>
      </c>
      <c r="T11" s="17">
        <v>0.19390192538843701</v>
      </c>
      <c r="U11" s="17">
        <v>0.17642400367684899</v>
      </c>
      <c r="V11" s="17">
        <v>0.158533536670417</v>
      </c>
      <c r="W11" s="17">
        <v>0.17728916060277</v>
      </c>
      <c r="X11" s="17"/>
      <c r="Y11" s="17">
        <v>0.19205280604535199</v>
      </c>
      <c r="Z11" s="17">
        <v>0.223338085928205</v>
      </c>
      <c r="AA11" s="17">
        <v>0.174178016688811</v>
      </c>
      <c r="AB11" s="17">
        <v>8.3154817315787305E-2</v>
      </c>
      <c r="AC11" s="17"/>
      <c r="AD11" s="17">
        <v>0.16351976434913301</v>
      </c>
      <c r="AE11" s="17">
        <v>0.208799435507565</v>
      </c>
      <c r="AF11" s="17">
        <v>0.235441001797944</v>
      </c>
      <c r="AG11" s="17">
        <v>0.21194747715332399</v>
      </c>
      <c r="AH11" s="17">
        <v>0.20256027593402701</v>
      </c>
      <c r="AI11" s="17">
        <v>0.112158166507735</v>
      </c>
      <c r="AJ11" s="17">
        <v>0.100699933203365</v>
      </c>
      <c r="AK11" s="17"/>
      <c r="AL11" s="17">
        <v>0.167898270306923</v>
      </c>
      <c r="AM11" s="17">
        <v>0.21795732110520599</v>
      </c>
      <c r="AN11" s="17"/>
      <c r="AO11" s="17">
        <v>0.136248175571692</v>
      </c>
      <c r="AP11" s="17">
        <v>0.18957930930875999</v>
      </c>
      <c r="AQ11" s="17"/>
      <c r="AR11" s="17">
        <v>0.154157396360497</v>
      </c>
      <c r="AS11" s="17">
        <v>0.21092736857671099</v>
      </c>
      <c r="AT11" s="17"/>
      <c r="AU11" s="17">
        <v>0.156854499422487</v>
      </c>
      <c r="AV11" s="17">
        <v>0.217436642075298</v>
      </c>
    </row>
    <row r="12" spans="2:48" x14ac:dyDescent="0.25">
      <c r="B12" s="18" t="s">
        <v>79</v>
      </c>
      <c r="C12" s="17">
        <v>6.7256322262294804E-2</v>
      </c>
      <c r="D12" s="17">
        <v>8.4741965540013994E-2</v>
      </c>
      <c r="E12" s="17">
        <v>4.9818781223618498E-2</v>
      </c>
      <c r="F12" s="17"/>
      <c r="G12" s="17">
        <v>8.0679916197964094E-2</v>
      </c>
      <c r="H12" s="17">
        <v>8.4020429510703099E-2</v>
      </c>
      <c r="I12" s="17">
        <v>5.2081394843259202E-2</v>
      </c>
      <c r="J12" s="17">
        <v>9.0209648150774202E-2</v>
      </c>
      <c r="K12" s="17">
        <v>6.2984168147773995E-2</v>
      </c>
      <c r="L12" s="17">
        <v>4.3004427855881301E-2</v>
      </c>
      <c r="M12" s="17"/>
      <c r="N12" s="17">
        <v>4.4810226179832699E-2</v>
      </c>
      <c r="O12" s="17">
        <v>5.49494424518416E-2</v>
      </c>
      <c r="P12" s="17">
        <v>8.5006846415480897E-2</v>
      </c>
      <c r="Q12" s="17">
        <v>6.5653816305700594E-2</v>
      </c>
      <c r="R12" s="17"/>
      <c r="S12" s="17">
        <v>7.1073847931403394E-2</v>
      </c>
      <c r="T12" s="17">
        <v>7.35850982131971E-2</v>
      </c>
      <c r="U12" s="17">
        <v>5.3549353674748099E-2</v>
      </c>
      <c r="V12" s="17">
        <v>4.6756775855396199E-2</v>
      </c>
      <c r="W12" s="17">
        <v>5.52733763293973E-2</v>
      </c>
      <c r="X12" s="17"/>
      <c r="Y12" s="17">
        <v>9.5647765799346293E-2</v>
      </c>
      <c r="Z12" s="17">
        <v>5.7250329360934098E-2</v>
      </c>
      <c r="AA12" s="17">
        <v>4.9299200234555501E-2</v>
      </c>
      <c r="AB12" s="17">
        <v>0.12847834168834801</v>
      </c>
      <c r="AC12" s="17"/>
      <c r="AD12" s="17">
        <v>0.117526775066556</v>
      </c>
      <c r="AE12" s="17">
        <v>8.4437297683385801E-2</v>
      </c>
      <c r="AF12" s="17">
        <v>9.3804457451864401E-2</v>
      </c>
      <c r="AG12" s="17">
        <v>3.3686924547777698E-2</v>
      </c>
      <c r="AH12" s="17">
        <v>3.0395156371682799E-2</v>
      </c>
      <c r="AI12" s="17">
        <v>3.2729493783253898E-2</v>
      </c>
      <c r="AJ12" s="17">
        <v>5.6502158399419702E-2</v>
      </c>
      <c r="AK12" s="17"/>
      <c r="AL12" s="17">
        <v>2.6962165050662599E-2</v>
      </c>
      <c r="AM12" s="17">
        <v>0.109959564735917</v>
      </c>
      <c r="AN12" s="17"/>
      <c r="AO12" s="17">
        <v>3.1877655450850598E-2</v>
      </c>
      <c r="AP12" s="17">
        <v>0.106033639153917</v>
      </c>
      <c r="AQ12" s="17"/>
      <c r="AR12" s="17">
        <v>2.6955637150502799E-2</v>
      </c>
      <c r="AS12" s="17">
        <v>0.100277112260571</v>
      </c>
      <c r="AT12" s="17"/>
      <c r="AU12" s="17">
        <v>2.7253709586318401E-2</v>
      </c>
      <c r="AV12" s="17">
        <v>0.101742476617266</v>
      </c>
    </row>
    <row r="13" spans="2:48" x14ac:dyDescent="0.25">
      <c r="B13" s="30" t="s">
        <v>80</v>
      </c>
      <c r="C13" s="28">
        <v>3.20223295737109E-2</v>
      </c>
      <c r="D13" s="28">
        <v>1.6937811651935801E-2</v>
      </c>
      <c r="E13" s="28">
        <v>4.5926557319059702E-2</v>
      </c>
      <c r="F13" s="28"/>
      <c r="G13" s="28">
        <v>4.8491626350739302E-2</v>
      </c>
      <c r="H13" s="28">
        <v>2.2512518382621399E-2</v>
      </c>
      <c r="I13" s="28">
        <v>5.0687181275310501E-2</v>
      </c>
      <c r="J13" s="28">
        <v>3.5688864308623801E-2</v>
      </c>
      <c r="K13" s="28">
        <v>2.5079109311775202E-2</v>
      </c>
      <c r="L13" s="28">
        <v>1.8727827373764001E-2</v>
      </c>
      <c r="M13" s="28"/>
      <c r="N13" s="28">
        <v>3.9037017615717998E-2</v>
      </c>
      <c r="O13" s="28">
        <v>2.66606139982795E-2</v>
      </c>
      <c r="P13" s="28">
        <v>3.1752871069207801E-2</v>
      </c>
      <c r="Q13" s="28">
        <v>3.2109406990842498E-2</v>
      </c>
      <c r="R13" s="28"/>
      <c r="S13" s="28">
        <v>2.71796597231279E-2</v>
      </c>
      <c r="T13" s="28">
        <v>2.1406091555788102E-2</v>
      </c>
      <c r="U13" s="28">
        <v>5.6200249780278697E-2</v>
      </c>
      <c r="V13" s="28">
        <v>3.92884508437122E-2</v>
      </c>
      <c r="W13" s="28">
        <v>4.0029514717931702E-2</v>
      </c>
      <c r="X13" s="28"/>
      <c r="Y13" s="28">
        <v>5.9947894863846898E-2</v>
      </c>
      <c r="Z13" s="28">
        <v>2.66623965787669E-2</v>
      </c>
      <c r="AA13" s="28">
        <v>1.17177689443583E-2</v>
      </c>
      <c r="AB13" s="28">
        <v>2.02799935251462E-2</v>
      </c>
      <c r="AC13" s="28"/>
      <c r="AD13" s="28">
        <v>5.3223294094444103E-2</v>
      </c>
      <c r="AE13" s="28">
        <v>4.1797633748548599E-2</v>
      </c>
      <c r="AF13" s="28">
        <v>4.3255798851506398E-2</v>
      </c>
      <c r="AG13" s="28">
        <v>1.4259953168613299E-2</v>
      </c>
      <c r="AH13" s="28">
        <v>1.14419502402952E-2</v>
      </c>
      <c r="AI13" s="28">
        <v>6.23876075957739E-3</v>
      </c>
      <c r="AJ13" s="28">
        <v>1.5037195858165601E-2</v>
      </c>
      <c r="AK13" s="28"/>
      <c r="AL13" s="28">
        <v>1.8640268869507901E-2</v>
      </c>
      <c r="AM13" s="28">
        <v>1.6137313492590399E-2</v>
      </c>
      <c r="AN13" s="28"/>
      <c r="AO13" s="28">
        <v>1.395850333907E-2</v>
      </c>
      <c r="AP13" s="28">
        <v>1.8119166879426E-2</v>
      </c>
      <c r="AQ13" s="28"/>
      <c r="AR13" s="28">
        <v>1.7721335907208001E-2</v>
      </c>
      <c r="AS13" s="28">
        <v>1.43959054497758E-2</v>
      </c>
      <c r="AT13" s="28"/>
      <c r="AU13" s="28">
        <v>1.6466843939231899E-2</v>
      </c>
      <c r="AV13" s="28">
        <v>1.85578339555128E-2</v>
      </c>
    </row>
    <row r="14" spans="2:48" x14ac:dyDescent="0.25">
      <c r="B14" s="29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AV18"/>
  <sheetViews>
    <sheetView showGridLines="0" workbookViewId="0">
      <pane xSplit="2" topLeftCell="C1" activePane="topRight" state="frozen"/>
      <selection pane="topRight" activeCell="B13" sqref="B13:AV13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133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0.26972640166774298</v>
      </c>
      <c r="D9" s="17">
        <v>0.28386547988587502</v>
      </c>
      <c r="E9" s="17">
        <v>0.25580233346555198</v>
      </c>
      <c r="F9" s="17"/>
      <c r="G9" s="17">
        <v>0.29743403339371599</v>
      </c>
      <c r="H9" s="17">
        <v>0.37377244001884302</v>
      </c>
      <c r="I9" s="17">
        <v>0.289208105755275</v>
      </c>
      <c r="J9" s="17">
        <v>0.25868418301833901</v>
      </c>
      <c r="K9" s="17">
        <v>0.25623138942880702</v>
      </c>
      <c r="L9" s="17">
        <v>0.16905993779413001</v>
      </c>
      <c r="M9" s="17"/>
      <c r="N9" s="17">
        <v>0.31366432795495303</v>
      </c>
      <c r="O9" s="17">
        <v>0.25184482712706002</v>
      </c>
      <c r="P9" s="17">
        <v>0.26773855973251998</v>
      </c>
      <c r="Q9" s="17">
        <v>0.25714232859261599</v>
      </c>
      <c r="R9" s="17"/>
      <c r="S9" s="17">
        <v>0.24022481701986401</v>
      </c>
      <c r="T9" s="17">
        <v>0.30708227561364099</v>
      </c>
      <c r="U9" s="17">
        <v>0.34928586088859298</v>
      </c>
      <c r="V9" s="17">
        <v>0.27330602229905998</v>
      </c>
      <c r="W9" s="17">
        <v>0.22848494389434901</v>
      </c>
      <c r="X9" s="17"/>
      <c r="Y9" s="17">
        <v>0.243126125613845</v>
      </c>
      <c r="Z9" s="17">
        <v>0.27560095736228502</v>
      </c>
      <c r="AA9" s="17">
        <v>0.29534147145409201</v>
      </c>
      <c r="AB9" s="17">
        <v>0.25515500464016999</v>
      </c>
      <c r="AC9" s="17"/>
      <c r="AD9" s="17">
        <v>0.109185561798474</v>
      </c>
      <c r="AE9" s="17">
        <v>0.26761589681088599</v>
      </c>
      <c r="AF9" s="17">
        <v>0.26797431574930902</v>
      </c>
      <c r="AG9" s="17">
        <v>0.27207989305314201</v>
      </c>
      <c r="AH9" s="17">
        <v>0.33284888073392799</v>
      </c>
      <c r="AI9" s="17">
        <v>0.318311573158094</v>
      </c>
      <c r="AJ9" s="17">
        <v>0.30185545881543302</v>
      </c>
      <c r="AK9" s="17"/>
      <c r="AL9" s="17">
        <v>0.34599389476829501</v>
      </c>
      <c r="AM9" s="17">
        <v>0.198031733464439</v>
      </c>
      <c r="AN9" s="17"/>
      <c r="AO9" s="17">
        <v>0.35447746537618002</v>
      </c>
      <c r="AP9" s="17">
        <v>0.19510000189801099</v>
      </c>
      <c r="AQ9" s="17"/>
      <c r="AR9" s="17">
        <v>0.35481081698476602</v>
      </c>
      <c r="AS9" s="17">
        <v>0.190490220680474</v>
      </c>
      <c r="AT9" s="17"/>
      <c r="AU9" s="17">
        <v>0.352917657432541</v>
      </c>
      <c r="AV9" s="17">
        <v>0.205508055810839</v>
      </c>
    </row>
    <row r="10" spans="2:48" x14ac:dyDescent="0.25">
      <c r="B10" s="18" t="s">
        <v>77</v>
      </c>
      <c r="C10" s="17">
        <v>0.29436276936741801</v>
      </c>
      <c r="D10" s="17">
        <v>0.31038741987836899</v>
      </c>
      <c r="E10" s="17">
        <v>0.27650250579894797</v>
      </c>
      <c r="F10" s="17"/>
      <c r="G10" s="17">
        <v>0.29658154265501402</v>
      </c>
      <c r="H10" s="17">
        <v>0.312099072484115</v>
      </c>
      <c r="I10" s="17">
        <v>0.30329046542933402</v>
      </c>
      <c r="J10" s="17">
        <v>0.23977018029267499</v>
      </c>
      <c r="K10" s="17">
        <v>0.284489327512435</v>
      </c>
      <c r="L10" s="17">
        <v>0.32002964283921898</v>
      </c>
      <c r="M10" s="17"/>
      <c r="N10" s="17">
        <v>0.290374375687737</v>
      </c>
      <c r="O10" s="17">
        <v>0.28855400910768603</v>
      </c>
      <c r="P10" s="17">
        <v>0.29067857258899599</v>
      </c>
      <c r="Q10" s="17">
        <v>0.30809026258264499</v>
      </c>
      <c r="R10" s="17"/>
      <c r="S10" s="17">
        <v>0.28460197286654598</v>
      </c>
      <c r="T10" s="17">
        <v>0.300103347231922</v>
      </c>
      <c r="U10" s="17">
        <v>0.31177894810743301</v>
      </c>
      <c r="V10" s="17">
        <v>0.325220186632738</v>
      </c>
      <c r="W10" s="17">
        <v>0.360518289735407</v>
      </c>
      <c r="X10" s="17"/>
      <c r="Y10" s="17">
        <v>0.24706241132368501</v>
      </c>
      <c r="Z10" s="17">
        <v>0.29518792510431502</v>
      </c>
      <c r="AA10" s="17">
        <v>0.32740125576241202</v>
      </c>
      <c r="AB10" s="17">
        <v>0.32836816684033399</v>
      </c>
      <c r="AC10" s="17"/>
      <c r="AD10" s="17">
        <v>0.31593854007902</v>
      </c>
      <c r="AE10" s="17">
        <v>0.243360613597357</v>
      </c>
      <c r="AF10" s="17">
        <v>0.29330515561901099</v>
      </c>
      <c r="AG10" s="17">
        <v>0.27959060258382201</v>
      </c>
      <c r="AH10" s="17">
        <v>0.30488664713763097</v>
      </c>
      <c r="AI10" s="17">
        <v>0.43566205617464698</v>
      </c>
      <c r="AJ10" s="17">
        <v>0.31568384074466199</v>
      </c>
      <c r="AK10" s="17"/>
      <c r="AL10" s="17">
        <v>0.30861641108436</v>
      </c>
      <c r="AM10" s="17">
        <v>0.28896901855287799</v>
      </c>
      <c r="AN10" s="17"/>
      <c r="AO10" s="17">
        <v>0.32547074940777299</v>
      </c>
      <c r="AP10" s="17">
        <v>0.30070571587045197</v>
      </c>
      <c r="AQ10" s="17"/>
      <c r="AR10" s="17">
        <v>0.32288841742357</v>
      </c>
      <c r="AS10" s="17">
        <v>0.29957606177884999</v>
      </c>
      <c r="AT10" s="17"/>
      <c r="AU10" s="17">
        <v>0.311379852956301</v>
      </c>
      <c r="AV10" s="17">
        <v>0.29977796334700102</v>
      </c>
    </row>
    <row r="11" spans="2:48" x14ac:dyDescent="0.25">
      <c r="B11" s="18" t="s">
        <v>78</v>
      </c>
      <c r="C11" s="17">
        <v>0.22146617245090999</v>
      </c>
      <c r="D11" s="17">
        <v>0.22333141392402101</v>
      </c>
      <c r="E11" s="17">
        <v>0.222029508485725</v>
      </c>
      <c r="F11" s="17"/>
      <c r="G11" s="17">
        <v>0.177362655837383</v>
      </c>
      <c r="H11" s="17">
        <v>0.12535295622850501</v>
      </c>
      <c r="I11" s="17">
        <v>0.210170017776387</v>
      </c>
      <c r="J11" s="17">
        <v>0.28628040647981201</v>
      </c>
      <c r="K11" s="17">
        <v>0.247943083620661</v>
      </c>
      <c r="L11" s="17">
        <v>0.26781862834081999</v>
      </c>
      <c r="M11" s="17"/>
      <c r="N11" s="17">
        <v>0.20414695784755801</v>
      </c>
      <c r="O11" s="17">
        <v>0.23194317296081801</v>
      </c>
      <c r="P11" s="17">
        <v>0.220028441508928</v>
      </c>
      <c r="Q11" s="17">
        <v>0.22698775330349599</v>
      </c>
      <c r="R11" s="17"/>
      <c r="S11" s="17">
        <v>0.23771937459978801</v>
      </c>
      <c r="T11" s="17">
        <v>0.216223170928387</v>
      </c>
      <c r="U11" s="17">
        <v>0.15524919420981401</v>
      </c>
      <c r="V11" s="17">
        <v>0.238870248614654</v>
      </c>
      <c r="W11" s="17">
        <v>0.182775517075387</v>
      </c>
      <c r="X11" s="17"/>
      <c r="Y11" s="17">
        <v>0.214315509143994</v>
      </c>
      <c r="Z11" s="17">
        <v>0.222393551192031</v>
      </c>
      <c r="AA11" s="17">
        <v>0.21778193370520099</v>
      </c>
      <c r="AB11" s="17">
        <v>0.28549495224718302</v>
      </c>
      <c r="AC11" s="17"/>
      <c r="AD11" s="17">
        <v>0.244003461561171</v>
      </c>
      <c r="AE11" s="17">
        <v>0.23127478329339199</v>
      </c>
      <c r="AF11" s="17">
        <v>0.21692839344116199</v>
      </c>
      <c r="AG11" s="17">
        <v>0.21024809518746901</v>
      </c>
      <c r="AH11" s="17">
        <v>0.23318716524713001</v>
      </c>
      <c r="AI11" s="17">
        <v>0.13282724569825399</v>
      </c>
      <c r="AJ11" s="17">
        <v>0.25303419315273601</v>
      </c>
      <c r="AK11" s="17"/>
      <c r="AL11" s="17">
        <v>0.184903644034736</v>
      </c>
      <c r="AM11" s="17">
        <v>0.27038790286519898</v>
      </c>
      <c r="AN11" s="17"/>
      <c r="AO11" s="17">
        <v>0.16944947633912999</v>
      </c>
      <c r="AP11" s="17">
        <v>0.243212862567042</v>
      </c>
      <c r="AQ11" s="17"/>
      <c r="AR11" s="17">
        <v>0.173668347847863</v>
      </c>
      <c r="AS11" s="17">
        <v>0.265666498953333</v>
      </c>
      <c r="AT11" s="17"/>
      <c r="AU11" s="17">
        <v>0.177826610500152</v>
      </c>
      <c r="AV11" s="17">
        <v>0.26113648374078502</v>
      </c>
    </row>
    <row r="12" spans="2:48" x14ac:dyDescent="0.25">
      <c r="B12" s="18" t="s">
        <v>79</v>
      </c>
      <c r="C12" s="17">
        <v>0.15917633133640399</v>
      </c>
      <c r="D12" s="17">
        <v>0.13904384109469201</v>
      </c>
      <c r="E12" s="17">
        <v>0.18044491031077201</v>
      </c>
      <c r="F12" s="17"/>
      <c r="G12" s="17">
        <v>0.14052442060272499</v>
      </c>
      <c r="H12" s="17">
        <v>0.140347503436693</v>
      </c>
      <c r="I12" s="17">
        <v>0.14327137625969499</v>
      </c>
      <c r="J12" s="17">
        <v>0.154965089022368</v>
      </c>
      <c r="K12" s="17">
        <v>0.15730839712498701</v>
      </c>
      <c r="L12" s="17">
        <v>0.202978703953513</v>
      </c>
      <c r="M12" s="17"/>
      <c r="N12" s="17">
        <v>0.12200983877986001</v>
      </c>
      <c r="O12" s="17">
        <v>0.17125887200679801</v>
      </c>
      <c r="P12" s="17">
        <v>0.17458424187678601</v>
      </c>
      <c r="Q12" s="17">
        <v>0.15063118841572301</v>
      </c>
      <c r="R12" s="17"/>
      <c r="S12" s="17">
        <v>0.18469190520649101</v>
      </c>
      <c r="T12" s="17">
        <v>0.12487171779887001</v>
      </c>
      <c r="U12" s="17">
        <v>0.124368778804007</v>
      </c>
      <c r="V12" s="17">
        <v>9.1343377201580506E-2</v>
      </c>
      <c r="W12" s="17">
        <v>0.16233345762875601</v>
      </c>
      <c r="X12" s="17"/>
      <c r="Y12" s="17">
        <v>0.19840017699281601</v>
      </c>
      <c r="Z12" s="17">
        <v>0.16412659571849</v>
      </c>
      <c r="AA12" s="17">
        <v>0.122152057731419</v>
      </c>
      <c r="AB12" s="17">
        <v>0.130981876272312</v>
      </c>
      <c r="AC12" s="17"/>
      <c r="AD12" s="17">
        <v>0.26737334807389002</v>
      </c>
      <c r="AE12" s="17">
        <v>0.180383178179368</v>
      </c>
      <c r="AF12" s="17">
        <v>0.15877208586275399</v>
      </c>
      <c r="AG12" s="17">
        <v>0.178322053730363</v>
      </c>
      <c r="AH12" s="17">
        <v>0.10528922478974299</v>
      </c>
      <c r="AI12" s="17">
        <v>8.8284799315227702E-2</v>
      </c>
      <c r="AJ12" s="17">
        <v>0.12942650728716901</v>
      </c>
      <c r="AK12" s="17"/>
      <c r="AL12" s="17">
        <v>0.11170206904810399</v>
      </c>
      <c r="AM12" s="17">
        <v>0.197992251300071</v>
      </c>
      <c r="AN12" s="17"/>
      <c r="AO12" s="17">
        <v>0.111567001904119</v>
      </c>
      <c r="AP12" s="17">
        <v>0.208366270018985</v>
      </c>
      <c r="AQ12" s="17"/>
      <c r="AR12" s="17">
        <v>0.112552319598701</v>
      </c>
      <c r="AS12" s="17">
        <v>0.20561218428824299</v>
      </c>
      <c r="AT12" s="17"/>
      <c r="AU12" s="17">
        <v>0.12193658858510199</v>
      </c>
      <c r="AV12" s="17">
        <v>0.18530626571359299</v>
      </c>
    </row>
    <row r="13" spans="2:48" x14ac:dyDescent="0.25">
      <c r="B13" s="30" t="s">
        <v>80</v>
      </c>
      <c r="C13" s="28">
        <v>5.5268325177524898E-2</v>
      </c>
      <c r="D13" s="28">
        <v>4.3371845217043098E-2</v>
      </c>
      <c r="E13" s="28">
        <v>6.5220741939002499E-2</v>
      </c>
      <c r="F13" s="28"/>
      <c r="G13" s="28">
        <v>8.80973475111613E-2</v>
      </c>
      <c r="H13" s="28">
        <v>4.8428027831844703E-2</v>
      </c>
      <c r="I13" s="28">
        <v>5.4060034779308701E-2</v>
      </c>
      <c r="J13" s="28">
        <v>6.0300141186805899E-2</v>
      </c>
      <c r="K13" s="28">
        <v>5.4027802313109899E-2</v>
      </c>
      <c r="L13" s="28">
        <v>4.0113087072317803E-2</v>
      </c>
      <c r="M13" s="28"/>
      <c r="N13" s="28">
        <v>6.9804499729891806E-2</v>
      </c>
      <c r="O13" s="28">
        <v>5.6399118797638002E-2</v>
      </c>
      <c r="P13" s="28">
        <v>4.6970184292769397E-2</v>
      </c>
      <c r="Q13" s="28">
        <v>5.7148467105520399E-2</v>
      </c>
      <c r="R13" s="28"/>
      <c r="S13" s="28">
        <v>5.2761930307311897E-2</v>
      </c>
      <c r="T13" s="28">
        <v>5.1719488427180299E-2</v>
      </c>
      <c r="U13" s="28">
        <v>5.9317217990153298E-2</v>
      </c>
      <c r="V13" s="28">
        <v>7.12601652519676E-2</v>
      </c>
      <c r="W13" s="28">
        <v>6.5887791666100703E-2</v>
      </c>
      <c r="X13" s="28"/>
      <c r="Y13" s="28">
        <v>9.7095776925660293E-2</v>
      </c>
      <c r="Z13" s="28">
        <v>4.2690970622878403E-2</v>
      </c>
      <c r="AA13" s="28">
        <v>3.7323281346875799E-2</v>
      </c>
      <c r="AB13" s="28">
        <v>0</v>
      </c>
      <c r="AC13" s="28"/>
      <c r="AD13" s="28">
        <v>6.3499088487444802E-2</v>
      </c>
      <c r="AE13" s="28">
        <v>7.7365528118997204E-2</v>
      </c>
      <c r="AF13" s="28">
        <v>6.3020049327764199E-2</v>
      </c>
      <c r="AG13" s="28">
        <v>5.9759355445203603E-2</v>
      </c>
      <c r="AH13" s="28">
        <v>2.37880820915677E-2</v>
      </c>
      <c r="AI13" s="28">
        <v>2.4914325653776999E-2</v>
      </c>
      <c r="AJ13" s="28">
        <v>0</v>
      </c>
      <c r="AK13" s="28"/>
      <c r="AL13" s="28">
        <v>4.8783981064505502E-2</v>
      </c>
      <c r="AM13" s="28">
        <v>4.4619093817413101E-2</v>
      </c>
      <c r="AN13" s="28"/>
      <c r="AO13" s="28">
        <v>3.9035306972797702E-2</v>
      </c>
      <c r="AP13" s="28">
        <v>5.261514964551E-2</v>
      </c>
      <c r="AQ13" s="28"/>
      <c r="AR13" s="28">
        <v>3.6080098145099798E-2</v>
      </c>
      <c r="AS13" s="28">
        <v>3.8655034299101297E-2</v>
      </c>
      <c r="AT13" s="28"/>
      <c r="AU13" s="28">
        <v>3.5939290525904298E-2</v>
      </c>
      <c r="AV13" s="28">
        <v>4.8271231387782401E-2</v>
      </c>
    </row>
    <row r="14" spans="2:48" x14ac:dyDescent="0.25">
      <c r="B14" s="29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V18"/>
  <sheetViews>
    <sheetView showGridLines="0" workbookViewId="0">
      <pane xSplit="2" topLeftCell="C1" activePane="topRight" state="frozen"/>
      <selection pane="topRight" activeCell="AM8" sqref="AM8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134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0.17765817733385</v>
      </c>
      <c r="D9" s="17">
        <v>0.18167440193700099</v>
      </c>
      <c r="E9" s="17">
        <v>0.17416407518499499</v>
      </c>
      <c r="F9" s="17"/>
      <c r="G9" s="17">
        <v>0.20195522669127899</v>
      </c>
      <c r="H9" s="17">
        <v>0.24230306057256501</v>
      </c>
      <c r="I9" s="17">
        <v>0.24700702955803799</v>
      </c>
      <c r="J9" s="17">
        <v>0.13919192304015801</v>
      </c>
      <c r="K9" s="17">
        <v>0.155872898245072</v>
      </c>
      <c r="L9" s="17">
        <v>0.10096556963412499</v>
      </c>
      <c r="M9" s="17"/>
      <c r="N9" s="17">
        <v>0.193803252161457</v>
      </c>
      <c r="O9" s="17">
        <v>0.17252651467764599</v>
      </c>
      <c r="P9" s="17">
        <v>0.18484777430831101</v>
      </c>
      <c r="Q9" s="17">
        <v>0.159193336690513</v>
      </c>
      <c r="R9" s="17"/>
      <c r="S9" s="17">
        <v>0.137566136701921</v>
      </c>
      <c r="T9" s="17">
        <v>0.22727623207369099</v>
      </c>
      <c r="U9" s="17">
        <v>0.295410896965763</v>
      </c>
      <c r="V9" s="17">
        <v>0.19479168899070501</v>
      </c>
      <c r="W9" s="17">
        <v>9.0607495131506399E-2</v>
      </c>
      <c r="X9" s="17"/>
      <c r="Y9" s="17">
        <v>0.146741138644849</v>
      </c>
      <c r="Z9" s="17">
        <v>0.16744788252535101</v>
      </c>
      <c r="AA9" s="17">
        <v>0.21665370406352499</v>
      </c>
      <c r="AB9" s="17">
        <v>0.22747362458988701</v>
      </c>
      <c r="AC9" s="17"/>
      <c r="AD9" s="17">
        <v>7.5810944423675003E-2</v>
      </c>
      <c r="AE9" s="17">
        <v>0.15535079645615901</v>
      </c>
      <c r="AF9" s="17">
        <v>0.18124176129796099</v>
      </c>
      <c r="AG9" s="17">
        <v>0.18512607325452901</v>
      </c>
      <c r="AH9" s="17">
        <v>0.201592492092215</v>
      </c>
      <c r="AI9" s="17">
        <v>0.27438886053109801</v>
      </c>
      <c r="AJ9" s="17">
        <v>0.27639965199632999</v>
      </c>
      <c r="AK9" s="17"/>
      <c r="AL9" s="17">
        <v>0.25373824901120001</v>
      </c>
      <c r="AM9" s="17">
        <v>0.11239461926059301</v>
      </c>
      <c r="AN9" s="17"/>
      <c r="AO9" s="17">
        <v>0.25251909988217602</v>
      </c>
      <c r="AP9" s="17">
        <v>0.119725544644504</v>
      </c>
      <c r="AQ9" s="17"/>
      <c r="AR9" s="17">
        <v>0.250217784094799</v>
      </c>
      <c r="AS9" s="17">
        <v>0.11877176171323001</v>
      </c>
      <c r="AT9" s="17"/>
      <c r="AU9" s="17">
        <v>0.25389132904837702</v>
      </c>
      <c r="AV9" s="17">
        <v>0.12418150012604599</v>
      </c>
    </row>
    <row r="10" spans="2:48" x14ac:dyDescent="0.25">
      <c r="B10" s="18" t="s">
        <v>77</v>
      </c>
      <c r="C10" s="17">
        <v>0.24559206611044401</v>
      </c>
      <c r="D10" s="17">
        <v>0.26550742451204501</v>
      </c>
      <c r="E10" s="17">
        <v>0.22295772254363899</v>
      </c>
      <c r="F10" s="17"/>
      <c r="G10" s="17">
        <v>0.24165615883557801</v>
      </c>
      <c r="H10" s="17">
        <v>0.26883180322352801</v>
      </c>
      <c r="I10" s="17">
        <v>0.19920449457379799</v>
      </c>
      <c r="J10" s="17">
        <v>0.210174405816029</v>
      </c>
      <c r="K10" s="17">
        <v>0.243446025297128</v>
      </c>
      <c r="L10" s="17">
        <v>0.292523937989211</v>
      </c>
      <c r="M10" s="17"/>
      <c r="N10" s="17">
        <v>0.31270121793600902</v>
      </c>
      <c r="O10" s="17">
        <v>0.20785231189014799</v>
      </c>
      <c r="P10" s="17">
        <v>0.227052609044294</v>
      </c>
      <c r="Q10" s="17">
        <v>0.26006008924653401</v>
      </c>
      <c r="R10" s="17"/>
      <c r="S10" s="17">
        <v>0.23978404435203801</v>
      </c>
      <c r="T10" s="17">
        <v>0.27314276253921899</v>
      </c>
      <c r="U10" s="17">
        <v>0.20350982496737199</v>
      </c>
      <c r="V10" s="17">
        <v>0.28990507604395699</v>
      </c>
      <c r="W10" s="17">
        <v>0.32609972349411398</v>
      </c>
      <c r="X10" s="17"/>
      <c r="Y10" s="17">
        <v>0.20058078086407399</v>
      </c>
      <c r="Z10" s="17">
        <v>0.233345155413996</v>
      </c>
      <c r="AA10" s="17">
        <v>0.28359103982685102</v>
      </c>
      <c r="AB10" s="17">
        <v>0.34519255557478701</v>
      </c>
      <c r="AC10" s="17"/>
      <c r="AD10" s="17">
        <v>0.23392775832477899</v>
      </c>
      <c r="AE10" s="17">
        <v>0.19795462383999801</v>
      </c>
      <c r="AF10" s="17">
        <v>0.216097432908127</v>
      </c>
      <c r="AG10" s="17">
        <v>0.24528145658005401</v>
      </c>
      <c r="AH10" s="17">
        <v>0.29516446645807098</v>
      </c>
      <c r="AI10" s="17">
        <v>0.33664534198621998</v>
      </c>
      <c r="AJ10" s="17">
        <v>0.301010927170273</v>
      </c>
      <c r="AK10" s="17"/>
      <c r="AL10" s="17">
        <v>0.31963638946302497</v>
      </c>
      <c r="AM10" s="17">
        <v>0.190587851101994</v>
      </c>
      <c r="AN10" s="17"/>
      <c r="AO10" s="17">
        <v>0.30855277993735503</v>
      </c>
      <c r="AP10" s="17">
        <v>0.200043357612573</v>
      </c>
      <c r="AQ10" s="17"/>
      <c r="AR10" s="17">
        <v>0.330690208973555</v>
      </c>
      <c r="AS10" s="17">
        <v>0.179551509917661</v>
      </c>
      <c r="AT10" s="17"/>
      <c r="AU10" s="17">
        <v>0.33207346154886003</v>
      </c>
      <c r="AV10" s="17">
        <v>0.201295572406509</v>
      </c>
    </row>
    <row r="11" spans="2:48" x14ac:dyDescent="0.25">
      <c r="B11" s="18" t="s">
        <v>78</v>
      </c>
      <c r="C11" s="17">
        <v>0.27026541339414101</v>
      </c>
      <c r="D11" s="17">
        <v>0.28159063343617102</v>
      </c>
      <c r="E11" s="17">
        <v>0.26243906926687199</v>
      </c>
      <c r="F11" s="17"/>
      <c r="G11" s="17">
        <v>0.20617635403889401</v>
      </c>
      <c r="H11" s="17">
        <v>0.19813973850802499</v>
      </c>
      <c r="I11" s="17">
        <v>0.23045732378605999</v>
      </c>
      <c r="J11" s="17">
        <v>0.29485718370060399</v>
      </c>
      <c r="K11" s="17">
        <v>0.27487878523890602</v>
      </c>
      <c r="L11" s="17">
        <v>0.37744881529732699</v>
      </c>
      <c r="M11" s="17"/>
      <c r="N11" s="17">
        <v>0.22669597224795199</v>
      </c>
      <c r="O11" s="17">
        <v>0.321108808464378</v>
      </c>
      <c r="P11" s="17">
        <v>0.267987295645713</v>
      </c>
      <c r="Q11" s="17">
        <v>0.26080895629289202</v>
      </c>
      <c r="R11" s="17"/>
      <c r="S11" s="17">
        <v>0.29354928879188003</v>
      </c>
      <c r="T11" s="17">
        <v>0.23479283432773801</v>
      </c>
      <c r="U11" s="17">
        <v>0.21979181380667201</v>
      </c>
      <c r="V11" s="17">
        <v>0.26589197824891297</v>
      </c>
      <c r="W11" s="17">
        <v>0.252805550085554</v>
      </c>
      <c r="X11" s="17"/>
      <c r="Y11" s="17">
        <v>0.245109075202355</v>
      </c>
      <c r="Z11" s="17">
        <v>0.28903376438143602</v>
      </c>
      <c r="AA11" s="17">
        <v>0.282460396763899</v>
      </c>
      <c r="AB11" s="17">
        <v>0.17533289856522899</v>
      </c>
      <c r="AC11" s="17"/>
      <c r="AD11" s="17">
        <v>0.275662977702548</v>
      </c>
      <c r="AE11" s="17">
        <v>0.26503779782821402</v>
      </c>
      <c r="AF11" s="17">
        <v>0.26405327206038098</v>
      </c>
      <c r="AG11" s="17">
        <v>0.30609410119045799</v>
      </c>
      <c r="AH11" s="17">
        <v>0.29117386048336602</v>
      </c>
      <c r="AI11" s="17">
        <v>0.209461091572203</v>
      </c>
      <c r="AJ11" s="17">
        <v>0.27757098031769101</v>
      </c>
      <c r="AK11" s="17"/>
      <c r="AL11" s="17">
        <v>0.22946585985107101</v>
      </c>
      <c r="AM11" s="17">
        <v>0.32702937243728902</v>
      </c>
      <c r="AN11" s="17"/>
      <c r="AO11" s="17">
        <v>0.233835032918351</v>
      </c>
      <c r="AP11" s="17">
        <v>0.33112549293555599</v>
      </c>
      <c r="AQ11" s="17"/>
      <c r="AR11" s="17">
        <v>0.22240151184675899</v>
      </c>
      <c r="AS11" s="17">
        <v>0.32918576140928701</v>
      </c>
      <c r="AT11" s="17"/>
      <c r="AU11" s="17">
        <v>0.23287776877486799</v>
      </c>
      <c r="AV11" s="17">
        <v>0.29597598047503498</v>
      </c>
    </row>
    <row r="12" spans="2:48" x14ac:dyDescent="0.25">
      <c r="B12" s="18" t="s">
        <v>79</v>
      </c>
      <c r="C12" s="17">
        <v>0.23928670714126099</v>
      </c>
      <c r="D12" s="17">
        <v>0.229135824002454</v>
      </c>
      <c r="E12" s="17">
        <v>0.24976548965932599</v>
      </c>
      <c r="F12" s="17"/>
      <c r="G12" s="17">
        <v>0.280295501886486</v>
      </c>
      <c r="H12" s="17">
        <v>0.240194882446855</v>
      </c>
      <c r="I12" s="17">
        <v>0.225824840610517</v>
      </c>
      <c r="J12" s="17">
        <v>0.282232766806854</v>
      </c>
      <c r="K12" s="17">
        <v>0.25714637646048699</v>
      </c>
      <c r="L12" s="17">
        <v>0.17872092819298099</v>
      </c>
      <c r="M12" s="17"/>
      <c r="N12" s="17">
        <v>0.21948831631423699</v>
      </c>
      <c r="O12" s="17">
        <v>0.218600100144731</v>
      </c>
      <c r="P12" s="17">
        <v>0.26096565377396802</v>
      </c>
      <c r="Q12" s="17">
        <v>0.236816150942428</v>
      </c>
      <c r="R12" s="17"/>
      <c r="S12" s="17">
        <v>0.26395314360446998</v>
      </c>
      <c r="T12" s="17">
        <v>0.214013583540208</v>
      </c>
      <c r="U12" s="17">
        <v>0.18435211190964099</v>
      </c>
      <c r="V12" s="17">
        <v>0.21391723813380401</v>
      </c>
      <c r="W12" s="17">
        <v>0.20593799049082601</v>
      </c>
      <c r="X12" s="17"/>
      <c r="Y12" s="17">
        <v>0.30136919489166902</v>
      </c>
      <c r="Z12" s="17">
        <v>0.24618237205205301</v>
      </c>
      <c r="AA12" s="17">
        <v>0.17817421681658299</v>
      </c>
      <c r="AB12" s="17">
        <v>0.219391992276772</v>
      </c>
      <c r="AC12" s="17"/>
      <c r="AD12" s="17">
        <v>0.303491379946077</v>
      </c>
      <c r="AE12" s="17">
        <v>0.29799338412263998</v>
      </c>
      <c r="AF12" s="17">
        <v>0.26232224438593998</v>
      </c>
      <c r="AG12" s="17">
        <v>0.18804027088904099</v>
      </c>
      <c r="AH12" s="17">
        <v>0.186383729124321</v>
      </c>
      <c r="AI12" s="17">
        <v>0.145920912914317</v>
      </c>
      <c r="AJ12" s="17">
        <v>0.145018440515706</v>
      </c>
      <c r="AK12" s="17"/>
      <c r="AL12" s="17">
        <v>0.14392657777797599</v>
      </c>
      <c r="AM12" s="17">
        <v>0.32110369939887101</v>
      </c>
      <c r="AN12" s="17"/>
      <c r="AO12" s="17">
        <v>0.13809280898708401</v>
      </c>
      <c r="AP12" s="17">
        <v>0.29778620762067998</v>
      </c>
      <c r="AQ12" s="17"/>
      <c r="AR12" s="17">
        <v>0.14551009027989201</v>
      </c>
      <c r="AS12" s="17">
        <v>0.32393297098540003</v>
      </c>
      <c r="AT12" s="17"/>
      <c r="AU12" s="17">
        <v>0.137494856701563</v>
      </c>
      <c r="AV12" s="17">
        <v>0.31975217293583202</v>
      </c>
    </row>
    <row r="13" spans="2:48" x14ac:dyDescent="0.25">
      <c r="B13" s="30" t="s">
        <v>80</v>
      </c>
      <c r="C13" s="28">
        <v>6.7197636020304097E-2</v>
      </c>
      <c r="D13" s="28">
        <v>4.20917161123293E-2</v>
      </c>
      <c r="E13" s="28">
        <v>9.0673643345168697E-2</v>
      </c>
      <c r="F13" s="28"/>
      <c r="G13" s="28">
        <v>6.9916758547762997E-2</v>
      </c>
      <c r="H13" s="28">
        <v>5.0530515249026797E-2</v>
      </c>
      <c r="I13" s="28">
        <v>9.7506311471586601E-2</v>
      </c>
      <c r="J13" s="28">
        <v>7.3543720636354101E-2</v>
      </c>
      <c r="K13" s="28">
        <v>6.8655914758407502E-2</v>
      </c>
      <c r="L13" s="28">
        <v>5.0340748886355799E-2</v>
      </c>
      <c r="M13" s="28"/>
      <c r="N13" s="28">
        <v>4.7311241340343799E-2</v>
      </c>
      <c r="O13" s="28">
        <v>7.9912264823098197E-2</v>
      </c>
      <c r="P13" s="28">
        <v>5.9146667227713098E-2</v>
      </c>
      <c r="Q13" s="28">
        <v>8.3121466827632495E-2</v>
      </c>
      <c r="R13" s="28"/>
      <c r="S13" s="28">
        <v>6.5147386549692196E-2</v>
      </c>
      <c r="T13" s="28">
        <v>5.0774587519144002E-2</v>
      </c>
      <c r="U13" s="28">
        <v>9.6935352350551507E-2</v>
      </c>
      <c r="V13" s="28">
        <v>3.5494018582621099E-2</v>
      </c>
      <c r="W13" s="28">
        <v>0.124549240798</v>
      </c>
      <c r="X13" s="28"/>
      <c r="Y13" s="28">
        <v>0.10619981039705299</v>
      </c>
      <c r="Z13" s="28">
        <v>6.3990825627163794E-2</v>
      </c>
      <c r="AA13" s="28">
        <v>3.9120642529142602E-2</v>
      </c>
      <c r="AB13" s="28">
        <v>3.2608928993324397E-2</v>
      </c>
      <c r="AC13" s="28"/>
      <c r="AD13" s="28">
        <v>0.11110693960292101</v>
      </c>
      <c r="AE13" s="28">
        <v>8.3663397752990407E-2</v>
      </c>
      <c r="AF13" s="28">
        <v>7.6285289347591004E-2</v>
      </c>
      <c r="AG13" s="28">
        <v>7.5458098085917594E-2</v>
      </c>
      <c r="AH13" s="28">
        <v>2.5685451842027401E-2</v>
      </c>
      <c r="AI13" s="28">
        <v>3.3583792996163202E-2</v>
      </c>
      <c r="AJ13" s="28">
        <v>0</v>
      </c>
      <c r="AK13" s="28"/>
      <c r="AL13" s="28">
        <v>5.3232923896728103E-2</v>
      </c>
      <c r="AM13" s="28">
        <v>4.8884457801252799E-2</v>
      </c>
      <c r="AN13" s="28"/>
      <c r="AO13" s="28">
        <v>6.7000278275033104E-2</v>
      </c>
      <c r="AP13" s="28">
        <v>5.1319397186687099E-2</v>
      </c>
      <c r="AQ13" s="28"/>
      <c r="AR13" s="28">
        <v>5.1180404804994903E-2</v>
      </c>
      <c r="AS13" s="28">
        <v>4.85579959744213E-2</v>
      </c>
      <c r="AT13" s="28"/>
      <c r="AU13" s="28">
        <v>4.3662583926332398E-2</v>
      </c>
      <c r="AV13" s="28">
        <v>5.8794774056578E-2</v>
      </c>
    </row>
    <row r="14" spans="2:48" x14ac:dyDescent="0.25">
      <c r="B14" s="29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V18"/>
  <sheetViews>
    <sheetView showGridLines="0" workbookViewId="0">
      <pane xSplit="2" topLeftCell="C1" activePane="topRight" state="frozen"/>
      <selection pane="topRight" activeCell="Y5" sqref="Y5:AB5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135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0.199796816245223</v>
      </c>
      <c r="D9" s="17">
        <v>0.23745648347394299</v>
      </c>
      <c r="E9" s="17">
        <v>0.16603716789891601</v>
      </c>
      <c r="F9" s="17"/>
      <c r="G9" s="17">
        <v>0.25937889347952497</v>
      </c>
      <c r="H9" s="17">
        <v>0.265845754861814</v>
      </c>
      <c r="I9" s="17">
        <v>0.22298856775901199</v>
      </c>
      <c r="J9" s="17">
        <v>0.18687572378414499</v>
      </c>
      <c r="K9" s="17">
        <v>0.19645958027023799</v>
      </c>
      <c r="L9" s="17">
        <v>0.103467609903877</v>
      </c>
      <c r="M9" s="17"/>
      <c r="N9" s="17">
        <v>0.17045464114870901</v>
      </c>
      <c r="O9" s="17">
        <v>0.19611983778078601</v>
      </c>
      <c r="P9" s="17">
        <v>0.21089196826933401</v>
      </c>
      <c r="Q9" s="17">
        <v>0.206202375234119</v>
      </c>
      <c r="R9" s="17"/>
      <c r="S9" s="17">
        <v>0.16743890856673299</v>
      </c>
      <c r="T9" s="17">
        <v>0.23658827088312001</v>
      </c>
      <c r="U9" s="17">
        <v>0.28017893444059799</v>
      </c>
      <c r="V9" s="17">
        <v>0.244305908873169</v>
      </c>
      <c r="W9" s="17">
        <v>0.138725240908041</v>
      </c>
      <c r="X9" s="17"/>
      <c r="Y9" s="17">
        <v>0.16129330681440701</v>
      </c>
      <c r="Z9" s="17">
        <v>0.19756018839806999</v>
      </c>
      <c r="AA9" s="17">
        <v>0.23775296770516199</v>
      </c>
      <c r="AB9" s="17">
        <v>0.256963837533141</v>
      </c>
      <c r="AC9" s="17"/>
      <c r="AD9" s="17">
        <v>8.5317498218732399E-2</v>
      </c>
      <c r="AE9" s="17">
        <v>0.21917675768512801</v>
      </c>
      <c r="AF9" s="17">
        <v>0.160692401645675</v>
      </c>
      <c r="AG9" s="17">
        <v>0.19505088056252201</v>
      </c>
      <c r="AH9" s="17">
        <v>0.22132294959773099</v>
      </c>
      <c r="AI9" s="17">
        <v>0.30978100237376499</v>
      </c>
      <c r="AJ9" s="17">
        <v>0.227888931184202</v>
      </c>
      <c r="AK9" s="17"/>
      <c r="AL9" s="17">
        <v>0.239136126484808</v>
      </c>
      <c r="AM9" s="17">
        <v>0.167776663938562</v>
      </c>
      <c r="AN9" s="17"/>
      <c r="AO9" s="17">
        <v>0.25256342856991798</v>
      </c>
      <c r="AP9" s="17">
        <v>0.18112353643572399</v>
      </c>
      <c r="AQ9" s="17"/>
      <c r="AR9" s="17">
        <v>0.24839032339158701</v>
      </c>
      <c r="AS9" s="17">
        <v>0.177801032673333</v>
      </c>
      <c r="AT9" s="17"/>
      <c r="AU9" s="17">
        <v>0.24284780572758</v>
      </c>
      <c r="AV9" s="17">
        <v>0.20363664491700401</v>
      </c>
    </row>
    <row r="10" spans="2:48" x14ac:dyDescent="0.25">
      <c r="B10" s="18" t="s">
        <v>77</v>
      </c>
      <c r="C10" s="17">
        <v>0.27609478596800002</v>
      </c>
      <c r="D10" s="17">
        <v>0.26979237592567401</v>
      </c>
      <c r="E10" s="17">
        <v>0.27729257459102702</v>
      </c>
      <c r="F10" s="17"/>
      <c r="G10" s="17">
        <v>0.29817049983864802</v>
      </c>
      <c r="H10" s="17">
        <v>0.334787161574916</v>
      </c>
      <c r="I10" s="17">
        <v>0.246641179359957</v>
      </c>
      <c r="J10" s="17">
        <v>0.19739027462320399</v>
      </c>
      <c r="K10" s="17">
        <v>0.24756105440175599</v>
      </c>
      <c r="L10" s="17">
        <v>0.31801400347369002</v>
      </c>
      <c r="M10" s="17"/>
      <c r="N10" s="17">
        <v>0.29227758141561699</v>
      </c>
      <c r="O10" s="17">
        <v>0.29447829973957901</v>
      </c>
      <c r="P10" s="17">
        <v>0.28447083380446198</v>
      </c>
      <c r="Q10" s="17">
        <v>0.23534020181439699</v>
      </c>
      <c r="R10" s="17"/>
      <c r="S10" s="17">
        <v>0.26233564645066099</v>
      </c>
      <c r="T10" s="17">
        <v>0.26979221234031098</v>
      </c>
      <c r="U10" s="17">
        <v>0.35152089723358598</v>
      </c>
      <c r="V10" s="17">
        <v>0.24335226979975699</v>
      </c>
      <c r="W10" s="17">
        <v>0.369047729737292</v>
      </c>
      <c r="X10" s="17"/>
      <c r="Y10" s="17">
        <v>0.245586796811398</v>
      </c>
      <c r="Z10" s="17">
        <v>0.27395938332413799</v>
      </c>
      <c r="AA10" s="17">
        <v>0.29406840881190899</v>
      </c>
      <c r="AB10" s="17">
        <v>0.31421189100019198</v>
      </c>
      <c r="AC10" s="17"/>
      <c r="AD10" s="17">
        <v>0.27493012769981301</v>
      </c>
      <c r="AE10" s="17">
        <v>0.24580971560225001</v>
      </c>
      <c r="AF10" s="17">
        <v>0.27101095519402602</v>
      </c>
      <c r="AG10" s="17">
        <v>0.27286294932776201</v>
      </c>
      <c r="AH10" s="17">
        <v>0.28667767405379202</v>
      </c>
      <c r="AI10" s="17">
        <v>0.34750706660040898</v>
      </c>
      <c r="AJ10" s="17">
        <v>0.332103556987489</v>
      </c>
      <c r="AK10" s="17"/>
      <c r="AL10" s="17">
        <v>0.31739829842540701</v>
      </c>
      <c r="AM10" s="17">
        <v>0.23217127344635899</v>
      </c>
      <c r="AN10" s="17"/>
      <c r="AO10" s="17">
        <v>0.31831915286269402</v>
      </c>
      <c r="AP10" s="17">
        <v>0.22051153418479</v>
      </c>
      <c r="AQ10" s="17"/>
      <c r="AR10" s="17">
        <v>0.32916119338587602</v>
      </c>
      <c r="AS10" s="17">
        <v>0.223883657579765</v>
      </c>
      <c r="AT10" s="17"/>
      <c r="AU10" s="17">
        <v>0.33584819623241202</v>
      </c>
      <c r="AV10" s="17">
        <v>0.22736967878068701</v>
      </c>
    </row>
    <row r="11" spans="2:48" x14ac:dyDescent="0.25">
      <c r="B11" s="18" t="s">
        <v>78</v>
      </c>
      <c r="C11" s="17">
        <v>0.28631260691504601</v>
      </c>
      <c r="D11" s="17">
        <v>0.30553422908776601</v>
      </c>
      <c r="E11" s="17">
        <v>0.270086131273094</v>
      </c>
      <c r="F11" s="17"/>
      <c r="G11" s="17">
        <v>0.20902541395260099</v>
      </c>
      <c r="H11" s="17">
        <v>0.17191740913995099</v>
      </c>
      <c r="I11" s="17">
        <v>0.23745104150978499</v>
      </c>
      <c r="J11" s="17">
        <v>0.34089464306390199</v>
      </c>
      <c r="K11" s="17">
        <v>0.35374228579886902</v>
      </c>
      <c r="L11" s="17">
        <v>0.372250701739473</v>
      </c>
      <c r="M11" s="17"/>
      <c r="N11" s="17">
        <v>0.31782188590660299</v>
      </c>
      <c r="O11" s="17">
        <v>0.253056182159833</v>
      </c>
      <c r="P11" s="17">
        <v>0.271835611668442</v>
      </c>
      <c r="Q11" s="17">
        <v>0.31574726459879598</v>
      </c>
      <c r="R11" s="17"/>
      <c r="S11" s="17">
        <v>0.30672994595116398</v>
      </c>
      <c r="T11" s="17">
        <v>0.28594473833781903</v>
      </c>
      <c r="U11" s="17">
        <v>0.18930051075120899</v>
      </c>
      <c r="V11" s="17">
        <v>0.32742853267804201</v>
      </c>
      <c r="W11" s="17">
        <v>0.226189760827472</v>
      </c>
      <c r="X11" s="17"/>
      <c r="Y11" s="17">
        <v>0.28087036881980698</v>
      </c>
      <c r="Z11" s="17">
        <v>0.30360644218362698</v>
      </c>
      <c r="AA11" s="17">
        <v>0.27919422560035401</v>
      </c>
      <c r="AB11" s="17">
        <v>0.27741724110270399</v>
      </c>
      <c r="AC11" s="17"/>
      <c r="AD11" s="17">
        <v>0.377288133312771</v>
      </c>
      <c r="AE11" s="17">
        <v>0.24851727427977799</v>
      </c>
      <c r="AF11" s="17">
        <v>0.31291524670732002</v>
      </c>
      <c r="AG11" s="17">
        <v>0.29235380672933498</v>
      </c>
      <c r="AH11" s="17">
        <v>0.30044981644067298</v>
      </c>
      <c r="AI11" s="17">
        <v>0.19867528396688799</v>
      </c>
      <c r="AJ11" s="17">
        <v>0.31798688847509099</v>
      </c>
      <c r="AK11" s="17"/>
      <c r="AL11" s="17">
        <v>0.265282534915604</v>
      </c>
      <c r="AM11" s="17">
        <v>0.339988907796752</v>
      </c>
      <c r="AN11" s="17"/>
      <c r="AO11" s="17">
        <v>0.26011699314069697</v>
      </c>
      <c r="AP11" s="17">
        <v>0.348668469069497</v>
      </c>
      <c r="AQ11" s="17"/>
      <c r="AR11" s="17">
        <v>0.24453910230686901</v>
      </c>
      <c r="AS11" s="17">
        <v>0.32935660804264699</v>
      </c>
      <c r="AT11" s="17"/>
      <c r="AU11" s="17">
        <v>0.26287581386195502</v>
      </c>
      <c r="AV11" s="17">
        <v>0.30250188540462303</v>
      </c>
    </row>
    <row r="12" spans="2:48" x14ac:dyDescent="0.25">
      <c r="B12" s="18" t="s">
        <v>79</v>
      </c>
      <c r="C12" s="17">
        <v>0.173886285742027</v>
      </c>
      <c r="D12" s="17">
        <v>0.15626127618684901</v>
      </c>
      <c r="E12" s="17">
        <v>0.19055527591116</v>
      </c>
      <c r="F12" s="17"/>
      <c r="G12" s="17">
        <v>0.14567784774454401</v>
      </c>
      <c r="H12" s="17">
        <v>0.175859830328008</v>
      </c>
      <c r="I12" s="17">
        <v>0.21576436272906499</v>
      </c>
      <c r="J12" s="17">
        <v>0.18655894680705901</v>
      </c>
      <c r="K12" s="17">
        <v>0.16007669154125001</v>
      </c>
      <c r="L12" s="17">
        <v>0.157379011650575</v>
      </c>
      <c r="M12" s="17"/>
      <c r="N12" s="17">
        <v>0.165455115502397</v>
      </c>
      <c r="O12" s="17">
        <v>0.18508698134907201</v>
      </c>
      <c r="P12" s="17">
        <v>0.17780648943986399</v>
      </c>
      <c r="Q12" s="17">
        <v>0.16394156846956601</v>
      </c>
      <c r="R12" s="17"/>
      <c r="S12" s="17">
        <v>0.194552137864036</v>
      </c>
      <c r="T12" s="17">
        <v>0.15381905659009201</v>
      </c>
      <c r="U12" s="17">
        <v>0.130329490131666</v>
      </c>
      <c r="V12" s="17">
        <v>0.13749946524208201</v>
      </c>
      <c r="W12" s="17">
        <v>0.15977975479470999</v>
      </c>
      <c r="X12" s="17"/>
      <c r="Y12" s="17">
        <v>0.21295748226062899</v>
      </c>
      <c r="Z12" s="17">
        <v>0.16591177317960901</v>
      </c>
      <c r="AA12" s="17">
        <v>0.15657481197314899</v>
      </c>
      <c r="AB12" s="17">
        <v>9.26496568999301E-2</v>
      </c>
      <c r="AC12" s="17"/>
      <c r="AD12" s="17">
        <v>0.155522811134156</v>
      </c>
      <c r="AE12" s="17">
        <v>0.19423735982972001</v>
      </c>
      <c r="AF12" s="17">
        <v>0.193983424322031</v>
      </c>
      <c r="AG12" s="17">
        <v>0.19718561090253101</v>
      </c>
      <c r="AH12" s="17">
        <v>0.15964600130357401</v>
      </c>
      <c r="AI12" s="17">
        <v>0.127025064095734</v>
      </c>
      <c r="AJ12" s="17">
        <v>0.111452620111681</v>
      </c>
      <c r="AK12" s="17"/>
      <c r="AL12" s="17">
        <v>0.13058751554401801</v>
      </c>
      <c r="AM12" s="17">
        <v>0.211565246585667</v>
      </c>
      <c r="AN12" s="17"/>
      <c r="AO12" s="17">
        <v>0.120661535845784</v>
      </c>
      <c r="AP12" s="17">
        <v>0.19368007149500599</v>
      </c>
      <c r="AQ12" s="17"/>
      <c r="AR12" s="17">
        <v>0.13524617769412101</v>
      </c>
      <c r="AS12" s="17">
        <v>0.220797859105895</v>
      </c>
      <c r="AT12" s="17"/>
      <c r="AU12" s="17">
        <v>0.124047702320101</v>
      </c>
      <c r="AV12" s="17">
        <v>0.21364076367867901</v>
      </c>
    </row>
    <row r="13" spans="2:48" x14ac:dyDescent="0.25">
      <c r="B13" s="30" t="s">
        <v>80</v>
      </c>
      <c r="C13" s="28">
        <v>6.3909505129703503E-2</v>
      </c>
      <c r="D13" s="28">
        <v>3.0955635325768401E-2</v>
      </c>
      <c r="E13" s="28">
        <v>9.6028850325803605E-2</v>
      </c>
      <c r="F13" s="28"/>
      <c r="G13" s="28">
        <v>8.7747344984682896E-2</v>
      </c>
      <c r="H13" s="28">
        <v>5.1589844095311102E-2</v>
      </c>
      <c r="I13" s="28">
        <v>7.7154848642181098E-2</v>
      </c>
      <c r="J13" s="28">
        <v>8.8280411721690599E-2</v>
      </c>
      <c r="K13" s="28">
        <v>4.2160387987886398E-2</v>
      </c>
      <c r="L13" s="28">
        <v>4.8888673232385299E-2</v>
      </c>
      <c r="M13" s="28"/>
      <c r="N13" s="28">
        <v>5.3990776026674202E-2</v>
      </c>
      <c r="O13" s="28">
        <v>7.1258698970729395E-2</v>
      </c>
      <c r="P13" s="28">
        <v>5.4995096817898798E-2</v>
      </c>
      <c r="Q13" s="28">
        <v>7.8768589883121395E-2</v>
      </c>
      <c r="R13" s="28"/>
      <c r="S13" s="28">
        <v>6.8943361167404807E-2</v>
      </c>
      <c r="T13" s="28">
        <v>5.3855721848658097E-2</v>
      </c>
      <c r="U13" s="28">
        <v>4.86701674429399E-2</v>
      </c>
      <c r="V13" s="28">
        <v>4.7413823406949399E-2</v>
      </c>
      <c r="W13" s="28">
        <v>0.106257513732485</v>
      </c>
      <c r="X13" s="28"/>
      <c r="Y13" s="28">
        <v>9.9292045293758194E-2</v>
      </c>
      <c r="Z13" s="28">
        <v>5.8962212914556299E-2</v>
      </c>
      <c r="AA13" s="28">
        <v>3.2409585909425699E-2</v>
      </c>
      <c r="AB13" s="28">
        <v>5.8757373464032502E-2</v>
      </c>
      <c r="AC13" s="28"/>
      <c r="AD13" s="28">
        <v>0.106941429634528</v>
      </c>
      <c r="AE13" s="28">
        <v>9.2258892603123394E-2</v>
      </c>
      <c r="AF13" s="28">
        <v>6.1397972130948698E-2</v>
      </c>
      <c r="AG13" s="28">
        <v>4.2546752477850003E-2</v>
      </c>
      <c r="AH13" s="28">
        <v>3.1903558604229498E-2</v>
      </c>
      <c r="AI13" s="28">
        <v>1.70115829632034E-2</v>
      </c>
      <c r="AJ13" s="28">
        <v>1.05680032415364E-2</v>
      </c>
      <c r="AK13" s="28"/>
      <c r="AL13" s="28">
        <v>4.7595524630162603E-2</v>
      </c>
      <c r="AM13" s="28">
        <v>4.8497908232660501E-2</v>
      </c>
      <c r="AN13" s="28"/>
      <c r="AO13" s="28">
        <v>4.83388895809072E-2</v>
      </c>
      <c r="AP13" s="28">
        <v>5.6016388814982603E-2</v>
      </c>
      <c r="AQ13" s="28"/>
      <c r="AR13" s="28">
        <v>4.2663203221548401E-2</v>
      </c>
      <c r="AS13" s="28">
        <v>4.8160842598358997E-2</v>
      </c>
      <c r="AT13" s="28"/>
      <c r="AU13" s="28">
        <v>3.4380481857951999E-2</v>
      </c>
      <c r="AV13" s="28">
        <v>5.2851027219006301E-2</v>
      </c>
    </row>
    <row r="14" spans="2:48" x14ac:dyDescent="0.25">
      <c r="B14" s="29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V18"/>
  <sheetViews>
    <sheetView showGridLines="0" topLeftCell="A3" workbookViewId="0">
      <pane xSplit="2" topLeftCell="C1" activePane="topRight" state="frozen"/>
      <selection pane="topRight" activeCell="B6" sqref="B6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136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0.399154964913565</v>
      </c>
      <c r="D9" s="17">
        <v>0.40926579785148898</v>
      </c>
      <c r="E9" s="17">
        <v>0.389597722529815</v>
      </c>
      <c r="F9" s="17"/>
      <c r="G9" s="17">
        <v>0.41715943353792601</v>
      </c>
      <c r="H9" s="17">
        <v>0.42226114555303301</v>
      </c>
      <c r="I9" s="17">
        <v>0.44062010557359199</v>
      </c>
      <c r="J9" s="17">
        <v>0.37365127390615899</v>
      </c>
      <c r="K9" s="17">
        <v>0.39038331633423701</v>
      </c>
      <c r="L9" s="17">
        <v>0.36304056552435698</v>
      </c>
      <c r="M9" s="17"/>
      <c r="N9" s="17">
        <v>0.39709650721541101</v>
      </c>
      <c r="O9" s="17">
        <v>0.37891202252443101</v>
      </c>
      <c r="P9" s="17">
        <v>0.40792522418774302</v>
      </c>
      <c r="Q9" s="17">
        <v>0.40421348861931999</v>
      </c>
      <c r="R9" s="17"/>
      <c r="S9" s="17">
        <v>0.38406554420489702</v>
      </c>
      <c r="T9" s="17">
        <v>0.42175607900726703</v>
      </c>
      <c r="U9" s="17">
        <v>0.42309761364896198</v>
      </c>
      <c r="V9" s="17">
        <v>0.42735702518482099</v>
      </c>
      <c r="W9" s="17">
        <v>0.37330968160299699</v>
      </c>
      <c r="X9" s="17"/>
      <c r="Y9" s="17">
        <v>0.38521154747796699</v>
      </c>
      <c r="Z9" s="17">
        <v>0.37880506541033399</v>
      </c>
      <c r="AA9" s="17">
        <v>0.44760233611762501</v>
      </c>
      <c r="AB9" s="17">
        <v>0.368796827730901</v>
      </c>
      <c r="AC9" s="17"/>
      <c r="AD9" s="17">
        <v>0.34028869999634997</v>
      </c>
      <c r="AE9" s="17">
        <v>0.41912627634293398</v>
      </c>
      <c r="AF9" s="17">
        <v>0.404454730746934</v>
      </c>
      <c r="AG9" s="17">
        <v>0.36685585263120302</v>
      </c>
      <c r="AH9" s="17">
        <v>0.38887627320729701</v>
      </c>
      <c r="AI9" s="17">
        <v>0.46390840284945001</v>
      </c>
      <c r="AJ9" s="17">
        <v>0.43266521458889501</v>
      </c>
      <c r="AK9" s="17"/>
      <c r="AL9" s="17">
        <v>0.41371596016079298</v>
      </c>
      <c r="AM9" s="17">
        <v>0.39987833940327999</v>
      </c>
      <c r="AN9" s="17"/>
      <c r="AO9" s="17">
        <v>0.42306525101147502</v>
      </c>
      <c r="AP9" s="17">
        <v>0.39827324466699499</v>
      </c>
      <c r="AQ9" s="17"/>
      <c r="AR9" s="17">
        <v>0.415300082921717</v>
      </c>
      <c r="AS9" s="17">
        <v>0.41004486082081198</v>
      </c>
      <c r="AT9" s="17"/>
      <c r="AU9" s="17">
        <v>0.408794572413619</v>
      </c>
      <c r="AV9" s="17">
        <v>0.416523428499191</v>
      </c>
    </row>
    <row r="10" spans="2:48" x14ac:dyDescent="0.25">
      <c r="B10" s="18" t="s">
        <v>77</v>
      </c>
      <c r="C10" s="17">
        <v>0.39533405832560398</v>
      </c>
      <c r="D10" s="17">
        <v>0.39267762640707898</v>
      </c>
      <c r="E10" s="17">
        <v>0.39956442529814501</v>
      </c>
      <c r="F10" s="17"/>
      <c r="G10" s="17">
        <v>0.38659503852531601</v>
      </c>
      <c r="H10" s="17">
        <v>0.40433149142609198</v>
      </c>
      <c r="I10" s="17">
        <v>0.36456830055973399</v>
      </c>
      <c r="J10" s="17">
        <v>0.38776305464710198</v>
      </c>
      <c r="K10" s="17">
        <v>0.35433681842951598</v>
      </c>
      <c r="L10" s="17">
        <v>0.45444665968361098</v>
      </c>
      <c r="M10" s="17"/>
      <c r="N10" s="17">
        <v>0.41359663930019402</v>
      </c>
      <c r="O10" s="17">
        <v>0.42769917960651099</v>
      </c>
      <c r="P10" s="17">
        <v>0.37026848249017003</v>
      </c>
      <c r="Q10" s="17">
        <v>0.39416213085391599</v>
      </c>
      <c r="R10" s="17"/>
      <c r="S10" s="17">
        <v>0.40592810117084399</v>
      </c>
      <c r="T10" s="17">
        <v>0.39219362548608799</v>
      </c>
      <c r="U10" s="17">
        <v>0.37078868555669797</v>
      </c>
      <c r="V10" s="17">
        <v>0.36566773169222799</v>
      </c>
      <c r="W10" s="17">
        <v>0.40670131627600398</v>
      </c>
      <c r="X10" s="17"/>
      <c r="Y10" s="17">
        <v>0.36732993221481203</v>
      </c>
      <c r="Z10" s="17">
        <v>0.41676740687387798</v>
      </c>
      <c r="AA10" s="17">
        <v>0.37627085568374102</v>
      </c>
      <c r="AB10" s="17">
        <v>0.45853539884514199</v>
      </c>
      <c r="AC10" s="17"/>
      <c r="AD10" s="17">
        <v>0.43109889703385801</v>
      </c>
      <c r="AE10" s="17">
        <v>0.33808675384527997</v>
      </c>
      <c r="AF10" s="17">
        <v>0.38624683428520601</v>
      </c>
      <c r="AG10" s="17">
        <v>0.40296684492109403</v>
      </c>
      <c r="AH10" s="17">
        <v>0.43904441401951899</v>
      </c>
      <c r="AI10" s="17">
        <v>0.43932900439924999</v>
      </c>
      <c r="AJ10" s="17">
        <v>0.41272162743274898</v>
      </c>
      <c r="AK10" s="17"/>
      <c r="AL10" s="17">
        <v>0.39787615658199998</v>
      </c>
      <c r="AM10" s="17">
        <v>0.38449888278294497</v>
      </c>
      <c r="AN10" s="17"/>
      <c r="AO10" s="17">
        <v>0.38494849244499901</v>
      </c>
      <c r="AP10" s="17">
        <v>0.37327054806437099</v>
      </c>
      <c r="AQ10" s="17"/>
      <c r="AR10" s="17">
        <v>0.40342280796295898</v>
      </c>
      <c r="AS10" s="17">
        <v>0.38143098810620601</v>
      </c>
      <c r="AT10" s="17"/>
      <c r="AU10" s="17">
        <v>0.40125261937232898</v>
      </c>
      <c r="AV10" s="17">
        <v>0.37716932080749399</v>
      </c>
    </row>
    <row r="11" spans="2:48" x14ac:dyDescent="0.25">
      <c r="B11" s="18" t="s">
        <v>78</v>
      </c>
      <c r="C11" s="17">
        <v>0.108381539998336</v>
      </c>
      <c r="D11" s="17">
        <v>0.109560864581072</v>
      </c>
      <c r="E11" s="17">
        <v>0.105587628849235</v>
      </c>
      <c r="F11" s="17"/>
      <c r="G11" s="17">
        <v>6.7785473945356195E-2</v>
      </c>
      <c r="H11" s="17">
        <v>8.3765145490026102E-2</v>
      </c>
      <c r="I11" s="17">
        <v>0.11346857393667199</v>
      </c>
      <c r="J11" s="17">
        <v>0.13009695267658</v>
      </c>
      <c r="K11" s="17">
        <v>0.1139176971239</v>
      </c>
      <c r="L11" s="17">
        <v>0.12820413416276</v>
      </c>
      <c r="M11" s="17"/>
      <c r="N11" s="17">
        <v>0.10845365471561901</v>
      </c>
      <c r="O11" s="17">
        <v>9.3244940120167999E-2</v>
      </c>
      <c r="P11" s="17">
        <v>0.11920619094325199</v>
      </c>
      <c r="Q11" s="17">
        <v>0.10423374112992299</v>
      </c>
      <c r="R11" s="17"/>
      <c r="S11" s="17">
        <v>0.117431432030168</v>
      </c>
      <c r="T11" s="17">
        <v>9.1741487803239596E-2</v>
      </c>
      <c r="U11" s="17">
        <v>8.0722738707932298E-2</v>
      </c>
      <c r="V11" s="17">
        <v>0.119313498988975</v>
      </c>
      <c r="W11" s="17">
        <v>0.13803517670127699</v>
      </c>
      <c r="X11" s="17"/>
      <c r="Y11" s="17">
        <v>0.11661006338647301</v>
      </c>
      <c r="Z11" s="17">
        <v>0.103594966753453</v>
      </c>
      <c r="AA11" s="17">
        <v>0.116402514499525</v>
      </c>
      <c r="AB11" s="17">
        <v>7.9184470909350699E-2</v>
      </c>
      <c r="AC11" s="17"/>
      <c r="AD11" s="17">
        <v>7.1371518469354606E-2</v>
      </c>
      <c r="AE11" s="17">
        <v>0.118270190983084</v>
      </c>
      <c r="AF11" s="17">
        <v>0.10443371256296401</v>
      </c>
      <c r="AG11" s="17">
        <v>0.14589617451190401</v>
      </c>
      <c r="AH11" s="17">
        <v>0.118739507614176</v>
      </c>
      <c r="AI11" s="17">
        <v>5.3991747381065498E-2</v>
      </c>
      <c r="AJ11" s="17">
        <v>0.106132244996996</v>
      </c>
      <c r="AK11" s="17"/>
      <c r="AL11" s="17">
        <v>0.107819433172103</v>
      </c>
      <c r="AM11" s="17">
        <v>0.122948771911094</v>
      </c>
      <c r="AN11" s="17"/>
      <c r="AO11" s="17">
        <v>9.9409185650239901E-2</v>
      </c>
      <c r="AP11" s="17">
        <v>0.13752207957912199</v>
      </c>
      <c r="AQ11" s="17"/>
      <c r="AR11" s="17">
        <v>0.102493376525584</v>
      </c>
      <c r="AS11" s="17">
        <v>0.119301406447771</v>
      </c>
      <c r="AT11" s="17"/>
      <c r="AU11" s="17">
        <v>0.106876419118439</v>
      </c>
      <c r="AV11" s="17">
        <v>0.11523439845752501</v>
      </c>
    </row>
    <row r="12" spans="2:48" x14ac:dyDescent="0.25">
      <c r="B12" s="18" t="s">
        <v>79</v>
      </c>
      <c r="C12" s="17">
        <v>5.5052587354567098E-2</v>
      </c>
      <c r="D12" s="17">
        <v>6.4390549840667596E-2</v>
      </c>
      <c r="E12" s="17">
        <v>4.6953492497624198E-2</v>
      </c>
      <c r="F12" s="17"/>
      <c r="G12" s="17">
        <v>7.1001280293350705E-2</v>
      </c>
      <c r="H12" s="17">
        <v>6.44562039965655E-2</v>
      </c>
      <c r="I12" s="17">
        <v>4.2882062322627403E-2</v>
      </c>
      <c r="J12" s="17">
        <v>5.1922060025471797E-2</v>
      </c>
      <c r="K12" s="17">
        <v>8.56101725704662E-2</v>
      </c>
      <c r="L12" s="17">
        <v>2.56676356806653E-2</v>
      </c>
      <c r="M12" s="17"/>
      <c r="N12" s="17">
        <v>3.7476013273933101E-2</v>
      </c>
      <c r="O12" s="17">
        <v>4.4524748306043103E-2</v>
      </c>
      <c r="P12" s="17">
        <v>6.7118023025366805E-2</v>
      </c>
      <c r="Q12" s="17">
        <v>5.7486355281328998E-2</v>
      </c>
      <c r="R12" s="17"/>
      <c r="S12" s="17">
        <v>5.07325462791876E-2</v>
      </c>
      <c r="T12" s="17">
        <v>5.9262098347680099E-2</v>
      </c>
      <c r="U12" s="17">
        <v>7.6252896103703005E-2</v>
      </c>
      <c r="V12" s="17">
        <v>3.7967320830610503E-2</v>
      </c>
      <c r="W12" s="17">
        <v>6.0920343256510703E-2</v>
      </c>
      <c r="X12" s="17"/>
      <c r="Y12" s="17">
        <v>5.8513883394787601E-2</v>
      </c>
      <c r="Z12" s="17">
        <v>6.1752903255985203E-2</v>
      </c>
      <c r="AA12" s="17">
        <v>4.3723718520488897E-2</v>
      </c>
      <c r="AB12" s="17">
        <v>7.1529652306906805E-2</v>
      </c>
      <c r="AC12" s="17"/>
      <c r="AD12" s="17">
        <v>7.1742940742933595E-2</v>
      </c>
      <c r="AE12" s="17">
        <v>6.7903731487594099E-2</v>
      </c>
      <c r="AF12" s="17">
        <v>6.1557918248071997E-2</v>
      </c>
      <c r="AG12" s="17">
        <v>4.7311882559971402E-2</v>
      </c>
      <c r="AH12" s="17">
        <v>4.0219097948864801E-2</v>
      </c>
      <c r="AI12" s="17">
        <v>3.6040068807749702E-2</v>
      </c>
      <c r="AJ12" s="17">
        <v>3.4581101307331601E-2</v>
      </c>
      <c r="AK12" s="17"/>
      <c r="AL12" s="17">
        <v>4.2801953880053603E-2</v>
      </c>
      <c r="AM12" s="17">
        <v>7.3278997405114205E-2</v>
      </c>
      <c r="AN12" s="17"/>
      <c r="AO12" s="17">
        <v>4.7746574795013597E-2</v>
      </c>
      <c r="AP12" s="17">
        <v>7.4844606622784901E-2</v>
      </c>
      <c r="AQ12" s="17"/>
      <c r="AR12" s="17">
        <v>4.8444255633866999E-2</v>
      </c>
      <c r="AS12" s="17">
        <v>6.90941085875202E-2</v>
      </c>
      <c r="AT12" s="17"/>
      <c r="AU12" s="17">
        <v>5.1108695974113799E-2</v>
      </c>
      <c r="AV12" s="17">
        <v>6.6278248592767597E-2</v>
      </c>
    </row>
    <row r="13" spans="2:48" x14ac:dyDescent="0.25">
      <c r="B13" s="30" t="s">
        <v>80</v>
      </c>
      <c r="C13" s="28">
        <v>4.20768494079274E-2</v>
      </c>
      <c r="D13" s="28">
        <v>2.4105161319692699E-2</v>
      </c>
      <c r="E13" s="28">
        <v>5.8296730825180998E-2</v>
      </c>
      <c r="F13" s="28"/>
      <c r="G13" s="28">
        <v>5.74587736980516E-2</v>
      </c>
      <c r="H13" s="28">
        <v>2.5186013534283298E-2</v>
      </c>
      <c r="I13" s="28">
        <v>3.84609576073748E-2</v>
      </c>
      <c r="J13" s="28">
        <v>5.6566658744686901E-2</v>
      </c>
      <c r="K13" s="28">
        <v>5.5751995541882003E-2</v>
      </c>
      <c r="L13" s="28">
        <v>2.8641004948606101E-2</v>
      </c>
      <c r="M13" s="28"/>
      <c r="N13" s="28">
        <v>4.3377185494841999E-2</v>
      </c>
      <c r="O13" s="28">
        <v>5.56191094428466E-2</v>
      </c>
      <c r="P13" s="28">
        <v>3.5482079353468698E-2</v>
      </c>
      <c r="Q13" s="28">
        <v>3.9904284115511703E-2</v>
      </c>
      <c r="R13" s="28"/>
      <c r="S13" s="28">
        <v>4.1842376314904298E-2</v>
      </c>
      <c r="T13" s="28">
        <v>3.5046709355725097E-2</v>
      </c>
      <c r="U13" s="28">
        <v>4.91380659827046E-2</v>
      </c>
      <c r="V13" s="28">
        <v>4.9694423303365501E-2</v>
      </c>
      <c r="W13" s="28">
        <v>2.1033482163210701E-2</v>
      </c>
      <c r="X13" s="28"/>
      <c r="Y13" s="28">
        <v>7.23345735259599E-2</v>
      </c>
      <c r="Z13" s="28">
        <v>3.9079657706349198E-2</v>
      </c>
      <c r="AA13" s="28">
        <v>1.6000575178619799E-2</v>
      </c>
      <c r="AB13" s="28">
        <v>2.1953650207699502E-2</v>
      </c>
      <c r="AC13" s="28"/>
      <c r="AD13" s="28">
        <v>8.5497943757503095E-2</v>
      </c>
      <c r="AE13" s="28">
        <v>5.6613047341106899E-2</v>
      </c>
      <c r="AF13" s="28">
        <v>4.3306804156824703E-2</v>
      </c>
      <c r="AG13" s="28">
        <v>3.6969245375827499E-2</v>
      </c>
      <c r="AH13" s="28">
        <v>1.3120707210143599E-2</v>
      </c>
      <c r="AI13" s="28">
        <v>6.73077656248482E-3</v>
      </c>
      <c r="AJ13" s="28">
        <v>1.38998116740283E-2</v>
      </c>
      <c r="AK13" s="28"/>
      <c r="AL13" s="28">
        <v>3.7786496205051E-2</v>
      </c>
      <c r="AM13" s="28">
        <v>1.9395008497566101E-2</v>
      </c>
      <c r="AN13" s="28"/>
      <c r="AO13" s="28">
        <v>4.4830496098272901E-2</v>
      </c>
      <c r="AP13" s="28">
        <v>1.6089521066726901E-2</v>
      </c>
      <c r="AQ13" s="28"/>
      <c r="AR13" s="28">
        <v>3.03394769558731E-2</v>
      </c>
      <c r="AS13" s="28">
        <v>2.01286360376908E-2</v>
      </c>
      <c r="AT13" s="28"/>
      <c r="AU13" s="28">
        <v>3.1967693121498997E-2</v>
      </c>
      <c r="AV13" s="28">
        <v>2.4794603643022599E-2</v>
      </c>
    </row>
    <row r="14" spans="2:48" x14ac:dyDescent="0.25">
      <c r="B14" s="29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V18"/>
  <sheetViews>
    <sheetView showGridLines="0" workbookViewId="0">
      <pane xSplit="2" topLeftCell="C1" activePane="topRight" state="frozen"/>
      <selection pane="topRight" activeCell="B6" sqref="B6"/>
    </sheetView>
  </sheetViews>
  <sheetFormatPr defaultColWidth="11.4257812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23" width="10.7109375" customWidth="1"/>
    <col min="24" max="24" width="2.140625" customWidth="1"/>
    <col min="25" max="28" width="10.7109375" customWidth="1"/>
    <col min="29" max="29" width="2.140625" customWidth="1"/>
    <col min="30" max="36" width="10.7109375" customWidth="1"/>
    <col min="37" max="37" width="2.140625" customWidth="1"/>
    <col min="38" max="39" width="10.7109375" customWidth="1"/>
    <col min="40" max="40" width="2.140625" customWidth="1"/>
    <col min="41" max="42" width="10.7109375" customWidth="1"/>
    <col min="43" max="43" width="2.140625" customWidth="1"/>
    <col min="44" max="45" width="10.7109375" customWidth="1"/>
    <col min="46" max="46" width="2.140625" customWidth="1"/>
    <col min="47" max="48" width="10.7109375" customWidth="1"/>
    <col min="49" max="49" width="2.140625" customWidth="1"/>
  </cols>
  <sheetData>
    <row r="2" spans="2:48" ht="39.950000000000003" customHeight="1" x14ac:dyDescent="0.25">
      <c r="D2" s="37" t="s">
        <v>137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5" spans="2:48" ht="30" customHeight="1" x14ac:dyDescent="0.25">
      <c r="B5" s="15"/>
      <c r="C5" s="15"/>
      <c r="D5" s="36" t="s">
        <v>51</v>
      </c>
      <c r="E5" s="36"/>
      <c r="F5" s="15"/>
      <c r="G5" s="36" t="s">
        <v>52</v>
      </c>
      <c r="H5" s="36"/>
      <c r="I5" s="36"/>
      <c r="J5" s="36"/>
      <c r="K5" s="36"/>
      <c r="L5" s="36"/>
      <c r="M5" s="15"/>
      <c r="N5" s="36" t="s">
        <v>53</v>
      </c>
      <c r="O5" s="36"/>
      <c r="P5" s="36"/>
      <c r="Q5" s="36"/>
      <c r="R5" s="15"/>
      <c r="S5" s="36" t="s">
        <v>54</v>
      </c>
      <c r="T5" s="36"/>
      <c r="U5" s="36"/>
      <c r="V5" s="36"/>
      <c r="W5" s="36"/>
      <c r="X5" s="15"/>
      <c r="Y5" s="36" t="s">
        <v>55</v>
      </c>
      <c r="Z5" s="36"/>
      <c r="AA5" s="36"/>
      <c r="AB5" s="36"/>
      <c r="AC5" s="15"/>
      <c r="AD5" s="36" t="s">
        <v>56</v>
      </c>
      <c r="AE5" s="36"/>
      <c r="AF5" s="36"/>
      <c r="AG5" s="36"/>
      <c r="AH5" s="36"/>
      <c r="AI5" s="36"/>
      <c r="AJ5" s="36"/>
      <c r="AK5" s="15"/>
      <c r="AL5" s="36" t="s">
        <v>57</v>
      </c>
      <c r="AM5" s="36"/>
      <c r="AN5" s="15"/>
      <c r="AO5" s="36" t="s">
        <v>58</v>
      </c>
      <c r="AP5" s="36"/>
      <c r="AQ5" s="15"/>
      <c r="AR5" s="36" t="s">
        <v>59</v>
      </c>
      <c r="AS5" s="36"/>
      <c r="AT5" s="15"/>
      <c r="AU5" s="36" t="s">
        <v>60</v>
      </c>
      <c r="AV5" s="36"/>
    </row>
    <row r="6" spans="2:48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D6" s="12" t="s">
        <v>40</v>
      </c>
      <c r="AE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O6" s="12" t="s">
        <v>49</v>
      </c>
      <c r="AP6" s="12" t="s">
        <v>50</v>
      </c>
      <c r="AR6" s="12" t="s">
        <v>49</v>
      </c>
      <c r="AS6" s="12" t="s">
        <v>50</v>
      </c>
      <c r="AU6" s="12" t="s">
        <v>47</v>
      </c>
      <c r="AV6" s="12" t="s">
        <v>48</v>
      </c>
    </row>
    <row r="7" spans="2:48" ht="30" customHeight="1" x14ac:dyDescent="0.25">
      <c r="B7" s="10" t="s">
        <v>19</v>
      </c>
      <c r="C7" s="10">
        <v>2005</v>
      </c>
      <c r="D7" s="10">
        <v>922</v>
      </c>
      <c r="E7" s="10">
        <v>1069</v>
      </c>
      <c r="F7" s="10"/>
      <c r="G7" s="10">
        <v>239</v>
      </c>
      <c r="H7" s="10">
        <v>372</v>
      </c>
      <c r="I7" s="10">
        <v>333</v>
      </c>
      <c r="J7" s="10">
        <v>299</v>
      </c>
      <c r="K7" s="10">
        <v>307</v>
      </c>
      <c r="L7" s="10">
        <v>455</v>
      </c>
      <c r="M7" s="10"/>
      <c r="N7" s="10">
        <v>363</v>
      </c>
      <c r="O7" s="10">
        <v>384</v>
      </c>
      <c r="P7" s="10">
        <v>793</v>
      </c>
      <c r="Q7" s="10">
        <v>465</v>
      </c>
      <c r="R7" s="10"/>
      <c r="S7" s="10">
        <v>1251</v>
      </c>
      <c r="T7" s="10">
        <v>304</v>
      </c>
      <c r="U7" s="10">
        <v>279</v>
      </c>
      <c r="V7" s="10">
        <v>120</v>
      </c>
      <c r="W7" s="10">
        <v>46</v>
      </c>
      <c r="X7" s="10"/>
      <c r="Y7" s="10">
        <v>438</v>
      </c>
      <c r="Z7" s="10">
        <v>781</v>
      </c>
      <c r="AA7" s="10">
        <v>652</v>
      </c>
      <c r="AB7" s="10">
        <v>91</v>
      </c>
      <c r="AC7" s="10"/>
      <c r="AD7" s="10">
        <v>61</v>
      </c>
      <c r="AE7" s="10">
        <v>586</v>
      </c>
      <c r="AF7" s="10">
        <v>319</v>
      </c>
      <c r="AG7" s="10">
        <v>229</v>
      </c>
      <c r="AH7" s="10">
        <v>479</v>
      </c>
      <c r="AI7" s="10">
        <v>245</v>
      </c>
      <c r="AJ7" s="10">
        <v>74</v>
      </c>
      <c r="AK7" s="10"/>
      <c r="AL7" s="10">
        <v>910</v>
      </c>
      <c r="AM7" s="10">
        <v>666</v>
      </c>
      <c r="AN7" s="10"/>
      <c r="AO7" s="10">
        <v>758</v>
      </c>
      <c r="AP7" s="10">
        <v>546</v>
      </c>
      <c r="AQ7" s="10"/>
      <c r="AR7" s="10">
        <v>840</v>
      </c>
      <c r="AS7" s="10">
        <v>688</v>
      </c>
      <c r="AT7" s="10"/>
      <c r="AU7" s="10">
        <v>803</v>
      </c>
      <c r="AV7" s="10">
        <v>757</v>
      </c>
    </row>
    <row r="8" spans="2:48" ht="30" customHeight="1" x14ac:dyDescent="0.25">
      <c r="B8" s="11" t="s">
        <v>20</v>
      </c>
      <c r="C8" s="11">
        <v>2005</v>
      </c>
      <c r="D8" s="11">
        <v>969</v>
      </c>
      <c r="E8" s="11">
        <v>1022</v>
      </c>
      <c r="F8" s="11"/>
      <c r="G8" s="11">
        <v>246</v>
      </c>
      <c r="H8" s="11">
        <v>359</v>
      </c>
      <c r="I8" s="11">
        <v>328</v>
      </c>
      <c r="J8" s="11">
        <v>319</v>
      </c>
      <c r="K8" s="11">
        <v>331</v>
      </c>
      <c r="L8" s="11">
        <v>423</v>
      </c>
      <c r="M8" s="11"/>
      <c r="N8" s="11">
        <v>342</v>
      </c>
      <c r="O8" s="11">
        <v>417</v>
      </c>
      <c r="P8" s="11">
        <v>765</v>
      </c>
      <c r="Q8" s="11">
        <v>481</v>
      </c>
      <c r="R8" s="11"/>
      <c r="S8" s="11">
        <v>1202</v>
      </c>
      <c r="T8" s="11">
        <v>370</v>
      </c>
      <c r="U8" s="11">
        <v>268</v>
      </c>
      <c r="V8" s="11">
        <v>118</v>
      </c>
      <c r="W8" s="11">
        <v>42</v>
      </c>
      <c r="X8" s="11"/>
      <c r="Y8" s="11">
        <v>497</v>
      </c>
      <c r="Z8" s="11">
        <v>803</v>
      </c>
      <c r="AA8" s="11">
        <v>583</v>
      </c>
      <c r="AB8" s="11">
        <v>77</v>
      </c>
      <c r="AC8" s="11"/>
      <c r="AD8" s="11">
        <v>211</v>
      </c>
      <c r="AE8" s="11">
        <v>565</v>
      </c>
      <c r="AF8" s="11">
        <v>358</v>
      </c>
      <c r="AG8" s="11">
        <v>195</v>
      </c>
      <c r="AH8" s="11">
        <v>424</v>
      </c>
      <c r="AI8" s="11">
        <v>179</v>
      </c>
      <c r="AJ8" s="11">
        <v>61</v>
      </c>
      <c r="AK8" s="11"/>
      <c r="AL8" s="11">
        <v>870</v>
      </c>
      <c r="AM8" s="11">
        <v>654</v>
      </c>
      <c r="AN8" s="11"/>
      <c r="AO8" s="11">
        <v>711</v>
      </c>
      <c r="AP8" s="11">
        <v>563</v>
      </c>
      <c r="AQ8" s="11"/>
      <c r="AR8" s="11">
        <v>797</v>
      </c>
      <c r="AS8" s="11">
        <v>684</v>
      </c>
      <c r="AT8" s="11"/>
      <c r="AU8" s="11">
        <v>758</v>
      </c>
      <c r="AV8" s="11">
        <v>770</v>
      </c>
    </row>
    <row r="9" spans="2:48" x14ac:dyDescent="0.25">
      <c r="B9" s="18" t="s">
        <v>76</v>
      </c>
      <c r="C9" s="17">
        <v>0.27373581760166499</v>
      </c>
      <c r="D9" s="17">
        <v>0.25677261784086702</v>
      </c>
      <c r="E9" s="17">
        <v>0.28768160714599</v>
      </c>
      <c r="F9" s="17"/>
      <c r="G9" s="17">
        <v>0.36607155192267798</v>
      </c>
      <c r="H9" s="17">
        <v>0.34881217395507902</v>
      </c>
      <c r="I9" s="17">
        <v>0.316967866256543</v>
      </c>
      <c r="J9" s="17">
        <v>0.27136336173667402</v>
      </c>
      <c r="K9" s="17">
        <v>0.196888383289054</v>
      </c>
      <c r="L9" s="17">
        <v>0.18477746091858699</v>
      </c>
      <c r="M9" s="17"/>
      <c r="N9" s="17">
        <v>0.28796117685929101</v>
      </c>
      <c r="O9" s="17">
        <v>0.25058169412303999</v>
      </c>
      <c r="P9" s="17">
        <v>0.28543056834392599</v>
      </c>
      <c r="Q9" s="17">
        <v>0.26508886145747701</v>
      </c>
      <c r="R9" s="17"/>
      <c r="S9" s="17">
        <v>0.24841151655511001</v>
      </c>
      <c r="T9" s="17">
        <v>0.29087948439001299</v>
      </c>
      <c r="U9" s="17">
        <v>0.37741845459258699</v>
      </c>
      <c r="V9" s="17">
        <v>0.24766860012896699</v>
      </c>
      <c r="W9" s="17">
        <v>0.29198478238965497</v>
      </c>
      <c r="X9" s="17"/>
      <c r="Y9" s="17">
        <v>0.29173650182441302</v>
      </c>
      <c r="Z9" s="17">
        <v>0.25291148459747798</v>
      </c>
      <c r="AA9" s="17">
        <v>0.291923408866055</v>
      </c>
      <c r="AB9" s="17">
        <v>0.24746043401382301</v>
      </c>
      <c r="AC9" s="17"/>
      <c r="AD9" s="17">
        <v>0.22978101387762001</v>
      </c>
      <c r="AE9" s="17">
        <v>0.29054886490716197</v>
      </c>
      <c r="AF9" s="17">
        <v>0.275458663886129</v>
      </c>
      <c r="AG9" s="17">
        <v>0.29946795312366897</v>
      </c>
      <c r="AH9" s="17">
        <v>0.25227458785595103</v>
      </c>
      <c r="AI9" s="17">
        <v>0.307960722210391</v>
      </c>
      <c r="AJ9" s="17">
        <v>0.28027155137181797</v>
      </c>
      <c r="AK9" s="17"/>
      <c r="AL9" s="17">
        <v>0.29455991228751399</v>
      </c>
      <c r="AM9" s="17">
        <v>0.24611926746420801</v>
      </c>
      <c r="AN9" s="17"/>
      <c r="AO9" s="17">
        <v>0.33262229807731297</v>
      </c>
      <c r="AP9" s="17">
        <v>0.263622391372834</v>
      </c>
      <c r="AQ9" s="17"/>
      <c r="AR9" s="17">
        <v>0.32824750873282499</v>
      </c>
      <c r="AS9" s="17">
        <v>0.23465748652631499</v>
      </c>
      <c r="AT9" s="17"/>
      <c r="AU9" s="17">
        <v>0.31205210394198701</v>
      </c>
      <c r="AV9" s="17">
        <v>0.260260129170163</v>
      </c>
    </row>
    <row r="10" spans="2:48" x14ac:dyDescent="0.25">
      <c r="B10" s="18" t="s">
        <v>77</v>
      </c>
      <c r="C10" s="17">
        <v>0.439405137594301</v>
      </c>
      <c r="D10" s="17">
        <v>0.43002103732923902</v>
      </c>
      <c r="E10" s="17">
        <v>0.44996062344299598</v>
      </c>
      <c r="F10" s="17"/>
      <c r="G10" s="17">
        <v>0.36141269795009001</v>
      </c>
      <c r="H10" s="17">
        <v>0.42191735706571898</v>
      </c>
      <c r="I10" s="17">
        <v>0.415703687402174</v>
      </c>
      <c r="J10" s="17">
        <v>0.40878672989577902</v>
      </c>
      <c r="K10" s="17">
        <v>0.44925020257285903</v>
      </c>
      <c r="L10" s="17">
        <v>0.53335284390817095</v>
      </c>
      <c r="M10" s="17"/>
      <c r="N10" s="17">
        <v>0.45324737368815599</v>
      </c>
      <c r="O10" s="17">
        <v>0.481573767329463</v>
      </c>
      <c r="P10" s="17">
        <v>0.41169779398335299</v>
      </c>
      <c r="Q10" s="17">
        <v>0.43708191534302099</v>
      </c>
      <c r="R10" s="17"/>
      <c r="S10" s="17">
        <v>0.46153116214593098</v>
      </c>
      <c r="T10" s="17">
        <v>0.42636308899697201</v>
      </c>
      <c r="U10" s="17">
        <v>0.362476247977505</v>
      </c>
      <c r="V10" s="17">
        <v>0.43397510925038202</v>
      </c>
      <c r="W10" s="17">
        <v>0.47925975094849299</v>
      </c>
      <c r="X10" s="17"/>
      <c r="Y10" s="17">
        <v>0.378962379679394</v>
      </c>
      <c r="Z10" s="17">
        <v>0.45881264997744298</v>
      </c>
      <c r="AA10" s="17">
        <v>0.45889017149016798</v>
      </c>
      <c r="AB10" s="17">
        <v>0.45690796948096601</v>
      </c>
      <c r="AC10" s="17"/>
      <c r="AD10" s="17">
        <v>0.34501308210075798</v>
      </c>
      <c r="AE10" s="17">
        <v>0.40353592018187401</v>
      </c>
      <c r="AF10" s="17">
        <v>0.45971319729432503</v>
      </c>
      <c r="AG10" s="17">
        <v>0.42572972928951802</v>
      </c>
      <c r="AH10" s="17">
        <v>0.49608518808004698</v>
      </c>
      <c r="AI10" s="17">
        <v>0.50123842735193902</v>
      </c>
      <c r="AJ10" s="17">
        <v>0.47449084713897399</v>
      </c>
      <c r="AK10" s="17"/>
      <c r="AL10" s="17">
        <v>0.45060864603865503</v>
      </c>
      <c r="AM10" s="17">
        <v>0.44961670512622098</v>
      </c>
      <c r="AN10" s="17"/>
      <c r="AO10" s="17">
        <v>0.42631112706007201</v>
      </c>
      <c r="AP10" s="17">
        <v>0.42832529869095198</v>
      </c>
      <c r="AQ10" s="17"/>
      <c r="AR10" s="17">
        <v>0.43883704321535499</v>
      </c>
      <c r="AS10" s="17">
        <v>0.45643042768381697</v>
      </c>
      <c r="AT10" s="17"/>
      <c r="AU10" s="17">
        <v>0.44887170558719802</v>
      </c>
      <c r="AV10" s="17">
        <v>0.44003644992519098</v>
      </c>
    </row>
    <row r="11" spans="2:48" x14ac:dyDescent="0.25">
      <c r="B11" s="18" t="s">
        <v>78</v>
      </c>
      <c r="C11" s="17">
        <v>0.18366839961665399</v>
      </c>
      <c r="D11" s="17">
        <v>0.21019222429356699</v>
      </c>
      <c r="E11" s="17">
        <v>0.15898160669438899</v>
      </c>
      <c r="F11" s="17"/>
      <c r="G11" s="17">
        <v>0.14820499582427199</v>
      </c>
      <c r="H11" s="17">
        <v>0.14880468568704999</v>
      </c>
      <c r="I11" s="17">
        <v>0.160888840083734</v>
      </c>
      <c r="J11" s="17">
        <v>0.20895645954957501</v>
      </c>
      <c r="K11" s="17">
        <v>0.217050472614988</v>
      </c>
      <c r="L11" s="17">
        <v>0.20631378956701901</v>
      </c>
      <c r="M11" s="17"/>
      <c r="N11" s="17">
        <v>0.167320083948238</v>
      </c>
      <c r="O11" s="17">
        <v>0.172594707843302</v>
      </c>
      <c r="P11" s="17">
        <v>0.19625854916028801</v>
      </c>
      <c r="Q11" s="17">
        <v>0.18486750552484699</v>
      </c>
      <c r="R11" s="17"/>
      <c r="S11" s="17">
        <v>0.18851894405146399</v>
      </c>
      <c r="T11" s="17">
        <v>0.19545369147198399</v>
      </c>
      <c r="U11" s="17">
        <v>0.14926888393254101</v>
      </c>
      <c r="V11" s="17">
        <v>0.173213946581151</v>
      </c>
      <c r="W11" s="17">
        <v>0.14592655374153399</v>
      </c>
      <c r="X11" s="17"/>
      <c r="Y11" s="17">
        <v>0.15049188293398899</v>
      </c>
      <c r="Z11" s="17">
        <v>0.21380258279097999</v>
      </c>
      <c r="AA11" s="17">
        <v>0.17909080182341799</v>
      </c>
      <c r="AB11" s="17">
        <v>0.17588199990401501</v>
      </c>
      <c r="AC11" s="17"/>
      <c r="AD11" s="17">
        <v>0.22349870587801501</v>
      </c>
      <c r="AE11" s="17">
        <v>0.19220279065704399</v>
      </c>
      <c r="AF11" s="17">
        <v>0.155429113428697</v>
      </c>
      <c r="AG11" s="17">
        <v>0.18424487013549101</v>
      </c>
      <c r="AH11" s="17">
        <v>0.19015058414966701</v>
      </c>
      <c r="AI11" s="17">
        <v>0.15132495996188899</v>
      </c>
      <c r="AJ11" s="17">
        <v>0.17873835697823701</v>
      </c>
      <c r="AK11" s="17"/>
      <c r="AL11" s="17">
        <v>0.178701985480862</v>
      </c>
      <c r="AM11" s="17">
        <v>0.19716322530682601</v>
      </c>
      <c r="AN11" s="17"/>
      <c r="AO11" s="17">
        <v>0.16342098815799599</v>
      </c>
      <c r="AP11" s="17">
        <v>0.187617867023505</v>
      </c>
      <c r="AQ11" s="17"/>
      <c r="AR11" s="17">
        <v>0.164785377718423</v>
      </c>
      <c r="AS11" s="17">
        <v>0.20445801323939899</v>
      </c>
      <c r="AT11" s="17"/>
      <c r="AU11" s="17">
        <v>0.168818866424815</v>
      </c>
      <c r="AV11" s="17">
        <v>0.19687325705343101</v>
      </c>
    </row>
    <row r="12" spans="2:48" x14ac:dyDescent="0.25">
      <c r="B12" s="18" t="s">
        <v>79</v>
      </c>
      <c r="C12" s="17">
        <v>5.3604807785524199E-2</v>
      </c>
      <c r="D12" s="17">
        <v>6.8085091210264195E-2</v>
      </c>
      <c r="E12" s="17">
        <v>4.0610417483055397E-2</v>
      </c>
      <c r="F12" s="17"/>
      <c r="G12" s="17">
        <v>5.04699021784039E-2</v>
      </c>
      <c r="H12" s="17">
        <v>6.0160374856220597E-2</v>
      </c>
      <c r="I12" s="17">
        <v>4.0415597835742799E-2</v>
      </c>
      <c r="J12" s="17">
        <v>5.0213043729886601E-2</v>
      </c>
      <c r="K12" s="17">
        <v>6.9099862035435194E-2</v>
      </c>
      <c r="L12" s="17">
        <v>5.0510234471589102E-2</v>
      </c>
      <c r="M12" s="17"/>
      <c r="N12" s="17">
        <v>4.3624501520436898E-2</v>
      </c>
      <c r="O12" s="17">
        <v>4.3813698448009003E-2</v>
      </c>
      <c r="P12" s="17">
        <v>5.7878204126032298E-2</v>
      </c>
      <c r="Q12" s="17">
        <v>6.2389659338317902E-2</v>
      </c>
      <c r="R12" s="17"/>
      <c r="S12" s="17">
        <v>5.2887987028975098E-2</v>
      </c>
      <c r="T12" s="17">
        <v>4.9634773204309701E-2</v>
      </c>
      <c r="U12" s="17">
        <v>5.4316217214673397E-2</v>
      </c>
      <c r="V12" s="17">
        <v>8.0740278846874403E-2</v>
      </c>
      <c r="W12" s="17">
        <v>3.4724331409980401E-2</v>
      </c>
      <c r="X12" s="17"/>
      <c r="Y12" s="17">
        <v>6.6762117166534296E-2</v>
      </c>
      <c r="Z12" s="17">
        <v>4.6057678956735799E-2</v>
      </c>
      <c r="AA12" s="17">
        <v>4.9740842281595699E-2</v>
      </c>
      <c r="AB12" s="17">
        <v>0.108257268549078</v>
      </c>
      <c r="AC12" s="17"/>
      <c r="AD12" s="17">
        <v>8.4912031869854701E-2</v>
      </c>
      <c r="AE12" s="17">
        <v>4.5024401091373498E-2</v>
      </c>
      <c r="AF12" s="17">
        <v>6.9147377994010495E-2</v>
      </c>
      <c r="AG12" s="17">
        <v>5.5940151374328201E-2</v>
      </c>
      <c r="AH12" s="17">
        <v>4.7538508494922603E-2</v>
      </c>
      <c r="AI12" s="17">
        <v>2.3723697832091901E-2</v>
      </c>
      <c r="AJ12" s="17">
        <v>6.6499244510970903E-2</v>
      </c>
      <c r="AK12" s="17"/>
      <c r="AL12" s="17">
        <v>4.0639927561160201E-2</v>
      </c>
      <c r="AM12" s="17">
        <v>7.5599625253510105E-2</v>
      </c>
      <c r="AN12" s="17"/>
      <c r="AO12" s="17">
        <v>3.8202790704502401E-2</v>
      </c>
      <c r="AP12" s="17">
        <v>8.8766907819246996E-2</v>
      </c>
      <c r="AQ12" s="17"/>
      <c r="AR12" s="17">
        <v>4.0250633484216397E-2</v>
      </c>
      <c r="AS12" s="17">
        <v>7.20804744588361E-2</v>
      </c>
      <c r="AT12" s="17"/>
      <c r="AU12" s="17">
        <v>4.3120035235571001E-2</v>
      </c>
      <c r="AV12" s="17">
        <v>6.5315914361871993E-2</v>
      </c>
    </row>
    <row r="13" spans="2:48" x14ac:dyDescent="0.25">
      <c r="B13" s="30" t="s">
        <v>80</v>
      </c>
      <c r="C13" s="28">
        <v>4.9585837401856403E-2</v>
      </c>
      <c r="D13" s="28">
        <v>3.4929029326062698E-2</v>
      </c>
      <c r="E13" s="28">
        <v>6.2765745233569994E-2</v>
      </c>
      <c r="F13" s="28"/>
      <c r="G13" s="28">
        <v>7.3840852124556405E-2</v>
      </c>
      <c r="H13" s="28">
        <v>2.03054084359309E-2</v>
      </c>
      <c r="I13" s="28">
        <v>6.6024008421805905E-2</v>
      </c>
      <c r="J13" s="28">
        <v>6.0680405088084997E-2</v>
      </c>
      <c r="K13" s="28">
        <v>6.7711079487663403E-2</v>
      </c>
      <c r="L13" s="28">
        <v>2.5045671134633601E-2</v>
      </c>
      <c r="M13" s="28"/>
      <c r="N13" s="28">
        <v>4.7846863983877899E-2</v>
      </c>
      <c r="O13" s="28">
        <v>5.1436132256185201E-2</v>
      </c>
      <c r="P13" s="28">
        <v>4.8734884386400203E-2</v>
      </c>
      <c r="Q13" s="28">
        <v>5.0572058336336198E-2</v>
      </c>
      <c r="R13" s="28"/>
      <c r="S13" s="28">
        <v>4.8650390218520398E-2</v>
      </c>
      <c r="T13" s="28">
        <v>3.7668961936721299E-2</v>
      </c>
      <c r="U13" s="28">
        <v>5.6520196282694002E-2</v>
      </c>
      <c r="V13" s="28">
        <v>6.4402065192624994E-2</v>
      </c>
      <c r="W13" s="28">
        <v>4.8104581510337002E-2</v>
      </c>
      <c r="X13" s="28"/>
      <c r="Y13" s="28">
        <v>0.11204711839567</v>
      </c>
      <c r="Z13" s="28">
        <v>2.8415603677363399E-2</v>
      </c>
      <c r="AA13" s="28">
        <v>2.03547755387633E-2</v>
      </c>
      <c r="AB13" s="28">
        <v>1.14923280521173E-2</v>
      </c>
      <c r="AC13" s="28"/>
      <c r="AD13" s="28">
        <v>0.116795166273752</v>
      </c>
      <c r="AE13" s="28">
        <v>6.8688023162546796E-2</v>
      </c>
      <c r="AF13" s="28">
        <v>4.0251647396839202E-2</v>
      </c>
      <c r="AG13" s="28">
        <v>3.4617296076993799E-2</v>
      </c>
      <c r="AH13" s="28">
        <v>1.39511314194125E-2</v>
      </c>
      <c r="AI13" s="28">
        <v>1.57521926436897E-2</v>
      </c>
      <c r="AJ13" s="28">
        <v>0</v>
      </c>
      <c r="AK13" s="28"/>
      <c r="AL13" s="28">
        <v>3.5489528631808098E-2</v>
      </c>
      <c r="AM13" s="28">
        <v>3.1501176849234903E-2</v>
      </c>
      <c r="AN13" s="28"/>
      <c r="AO13" s="28">
        <v>3.9442796000116999E-2</v>
      </c>
      <c r="AP13" s="28">
        <v>3.1667535093461902E-2</v>
      </c>
      <c r="AQ13" s="28"/>
      <c r="AR13" s="28">
        <v>2.7879436849181202E-2</v>
      </c>
      <c r="AS13" s="28">
        <v>3.2373598091632497E-2</v>
      </c>
      <c r="AT13" s="28"/>
      <c r="AU13" s="28">
        <v>2.71372888104289E-2</v>
      </c>
      <c r="AV13" s="28">
        <v>3.7514249489342302E-2</v>
      </c>
    </row>
    <row r="14" spans="2:48" x14ac:dyDescent="0.25">
      <c r="B14" s="29"/>
    </row>
    <row r="15" spans="2:48" x14ac:dyDescent="0.25">
      <c r="B15" t="s">
        <v>69</v>
      </c>
    </row>
    <row r="16" spans="2:48" x14ac:dyDescent="0.25">
      <c r="B16" t="s">
        <v>70</v>
      </c>
    </row>
    <row r="18" spans="2:2" x14ac:dyDescent="0.25">
      <c r="B18" s="8" t="str">
        <f>HYPERLINK("#'Contents'!A1", "Return to Contents")</f>
        <v>Return to Contents</v>
      </c>
    </row>
  </sheetData>
  <mergeCells count="11">
    <mergeCell ref="AU5:AV5"/>
    <mergeCell ref="D5:E5"/>
    <mergeCell ref="G5:L5"/>
    <mergeCell ref="N5:Q5"/>
    <mergeCell ref="S5:W5"/>
    <mergeCell ref="Y5:AB5"/>
    <mergeCell ref="D2:AN2"/>
    <mergeCell ref="AD5:AJ5"/>
    <mergeCell ref="AL5:AM5"/>
    <mergeCell ref="AO5:AP5"/>
    <mergeCell ref="AR5:AS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</dc:creator>
  <cp:lastModifiedBy>Denise Baron</cp:lastModifiedBy>
  <dcterms:created xsi:type="dcterms:W3CDTF">2024-02-16T11:24:02Z</dcterms:created>
  <dcterms:modified xsi:type="dcterms:W3CDTF">2024-10-17T12:24:15Z</dcterms:modified>
</cp:coreProperties>
</file>