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SunitaPfitzner\Public First Dropbox\Policy and Research Team\Polling\Client Tables\AXA\"/>
    </mc:Choice>
  </mc:AlternateContent>
  <xr:revisionPtr revIDLastSave="0" documentId="13_ncr:1_{92E7641C-9557-4023-9AF0-DB38E2F7CC21}" xr6:coauthVersionLast="47" xr6:coauthVersionMax="47" xr10:uidLastSave="{00000000-0000-0000-0000-000000000000}"/>
  <bookViews>
    <workbookView xWindow="-2892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34" l="1"/>
  <c r="B24" i="33"/>
  <c r="B19" i="32"/>
  <c r="B19" i="31"/>
  <c r="B19" i="30"/>
  <c r="B19" i="29"/>
  <c r="B19" i="28"/>
  <c r="B19" i="27"/>
  <c r="B19" i="26"/>
  <c r="B18" i="25"/>
  <c r="B16" i="24"/>
  <c r="B17" i="23"/>
  <c r="B17" i="22"/>
  <c r="B17" i="21"/>
  <c r="B17" i="20"/>
  <c r="B17" i="19"/>
  <c r="B17" i="18"/>
  <c r="B17" i="17"/>
  <c r="B18" i="16"/>
  <c r="B18" i="15"/>
  <c r="B18" i="14"/>
  <c r="B18" i="13"/>
  <c r="B18" i="12"/>
  <c r="B18" i="11"/>
  <c r="B18" i="10"/>
  <c r="B18" i="9"/>
  <c r="B18" i="8"/>
  <c r="B18" i="7"/>
  <c r="B18" i="6"/>
  <c r="B18" i="5"/>
  <c r="B23" i="4"/>
  <c r="E39" i="2"/>
  <c r="D39" i="2"/>
  <c r="E38" i="2"/>
  <c r="D38" i="2"/>
  <c r="E37" i="2"/>
  <c r="D37" i="2"/>
  <c r="E36" i="2"/>
  <c r="D36" i="2"/>
  <c r="E35" i="2"/>
  <c r="D35" i="2"/>
  <c r="E34" i="2"/>
  <c r="D34" i="2"/>
  <c r="E33" i="2"/>
  <c r="D33" i="2"/>
  <c r="E32" i="2"/>
  <c r="D32"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<sst xmlns="http://schemas.openxmlformats.org/spreadsheetml/2006/main" count="2589" uniqueCount="181">
  <si>
    <t>Public First Poll for AXA</t>
  </si>
  <si>
    <t>Fieldwork:</t>
  </si>
  <si>
    <t>11th Sep - 17th Sep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</si>
  <si>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</si>
  <si>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</si>
  <si>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</si>
  <si>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</si>
  <si>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</si>
  <si>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</si>
  <si>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</si>
  <si>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</si>
  <si>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</si>
  <si>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</si>
  <si>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</si>
  <si>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</si>
  <si>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</si>
  <si>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</si>
  <si>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</si>
  <si>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</si>
  <si>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</si>
  <si>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</si>
  <si>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</si>
  <si>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</si>
  <si>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</si>
  <si>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</si>
  <si>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</si>
  <si>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</si>
  <si>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</si>
  <si>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</si>
  <si>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</si>
  <si>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</si>
  <si>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</si>
  <si>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</si>
  <si>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</si>
  <si>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</si>
  <si>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</si>
  <si>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</si>
  <si>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</si>
  <si>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</si>
  <si>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</si>
  <si>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</si>
  <si>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</si>
  <si>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</si>
  <si>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Owned outright</t>
  </si>
  <si>
    <t>Owned with a mortgage or loan</t>
  </si>
  <si>
    <t>Shared ownership</t>
  </si>
  <si>
    <t>Rented from the council</t>
  </si>
  <si>
    <t>Rented from a housing association</t>
  </si>
  <si>
    <t>Privately rented</t>
  </si>
  <si>
    <t>Rent free</t>
  </si>
  <si>
    <t>Leave</t>
  </si>
  <si>
    <t>Remain</t>
  </si>
  <si>
    <t>I did not vote</t>
  </si>
  <si>
    <t>Conservative</t>
  </si>
  <si>
    <t>Labour</t>
  </si>
  <si>
    <t>Liberal Democrat</t>
  </si>
  <si>
    <t>The Brexit Party</t>
  </si>
  <si>
    <t>Conservative Party</t>
  </si>
  <si>
    <t>Labour Party</t>
  </si>
  <si>
    <t>Liberal Democrats</t>
  </si>
  <si>
    <t>Reform UK</t>
  </si>
  <si>
    <t>Green Party</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</si>
  <si>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</si>
  <si>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</si>
  <si>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</si>
  <si>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</si>
  <si>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</si>
  <si>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</si>
  <si>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</si>
  <si>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</si>
  <si>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</si>
  <si>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</si>
  <si>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</si>
  <si>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Tenure</t>
  </si>
  <si>
    <t>EU 2016 Vote</t>
  </si>
  <si>
    <t>2019 Vote</t>
  </si>
  <si>
    <t>2024 Vote</t>
  </si>
  <si>
    <t>Vote Intention</t>
  </si>
  <si>
    <t>Education</t>
  </si>
  <si>
    <t>Flooding</t>
  </si>
  <si>
    <t>Severe storms</t>
  </si>
  <si>
    <t>Sea level rise and coastal erosion</t>
  </si>
  <si>
    <t>Energy supply issues</t>
  </si>
  <si>
    <t>Extreme heat</t>
  </si>
  <si>
    <t>Disruption to food supply</t>
  </si>
  <si>
    <t>Loss of biodiversity</t>
  </si>
  <si>
    <t>Drought</t>
  </si>
  <si>
    <t>Don’t know</t>
  </si>
  <si>
    <t>None of the above</t>
  </si>
  <si>
    <t>*</t>
  </si>
  <si>
    <t>When thinking about the effects of climate change, which of the following do you think will have the greatest impact on the UK in the next ten years, if any? Select all that apply</t>
  </si>
  <si>
    <t>BASE: All Respondents</t>
  </si>
  <si>
    <t>Fieldwork:  11th Sep - 17th Sep 2024</t>
  </si>
  <si>
    <t>Data weighted by interlocking age &amp; gender, region and social grade to Nationally Representative Proportions</t>
  </si>
  <si>
    <t xml:space="preserve"> Flooding</t>
  </si>
  <si>
    <t xml:space="preserve"> Burglary</t>
  </si>
  <si>
    <t xml:space="preserve"> Fire</t>
  </si>
  <si>
    <t xml:space="preserve"> Roof leaks</t>
  </si>
  <si>
    <t xml:space="preserve"> The effects of extreme heat (e.g. cracking/subsidence, warped doors/roofs, overheating of appliances, foundation damage)</t>
  </si>
  <si>
    <t>Very concerned</t>
  </si>
  <si>
    <t>Somewhat concerned</t>
  </si>
  <si>
    <t>Not very concerned</t>
  </si>
  <si>
    <t>Not at all concerned</t>
  </si>
  <si>
    <t>Grid Summary: And when thinking about issues that could impact a property, how concerned are you about each of the following, if at all?</t>
  </si>
  <si>
    <t>And when thinking about issues that could impact a property, how concerned are you about each of the following, if at all?: Flooding</t>
  </si>
  <si>
    <t>And when thinking about issues that could impact a property, how concerned are you about each of the following, if at all?: Burglary</t>
  </si>
  <si>
    <t>And when thinking about issues that could impact a property, how concerned are you about each of the following, if at all?: Fire</t>
  </si>
  <si>
    <t>And when thinking about issues that could impact a property, how concerned are you about each of the following, if at all?: Roof leaks</t>
  </si>
  <si>
    <t>And when thinking about issues that could impact a property, how concerned are you about each of the following, if at all?: The effects of extreme heat (e.g. cracking/subsidence, warped doors/roofs, overheating of appliances, foundation damage)</t>
  </si>
  <si>
    <t>Very prepared</t>
  </si>
  <si>
    <t>Somewhat prepared</t>
  </si>
  <si>
    <t>Somewhat unprepared</t>
  </si>
  <si>
    <t>Very unprepared</t>
  </si>
  <si>
    <t>Grid Summary: Of those same issues, how prepared or unprepared would you be to deal with them if they happened to your property?</t>
  </si>
  <si>
    <t>Of those same issues, how prepared or unprepared would you be to deal with them if they happened to your property?: Flooding</t>
  </si>
  <si>
    <t>Of those same issues, how prepared or unprepared would you be to deal with them if they happened to your property?: Burglary</t>
  </si>
  <si>
    <t>Of those same issues, how prepared or unprepared would you be to deal with them if they happened to your property?: Fire</t>
  </si>
  <si>
    <t>Of those same issues, how prepared or unprepared would you be to deal with them if they happened to your property?: Roof leaks</t>
  </si>
  <si>
    <t>Of those same issues, how prepared or unprepared would you be to deal with them if they happened to your property?: The effects of extreme heat (e.g. cracking/subsidence, warped doors/roofs, overheating of appliances, foundation damage)</t>
  </si>
  <si>
    <t>Yes, I’ve checked within the past 5 years</t>
  </si>
  <si>
    <t>Yes, I’ve checked but not within the past 5 years</t>
  </si>
  <si>
    <t>No, I haven’t checked</t>
  </si>
  <si>
    <t>Grid Summary: Have you checked to see if your home is insured against each of the following?</t>
  </si>
  <si>
    <t>Have you checked to see if your home is insured against each of the following?: Flooding</t>
  </si>
  <si>
    <t>Have you checked to see if your home is insured against each of the following?: Burglary</t>
  </si>
  <si>
    <t>Have you checked to see if your home is insured against each of the following?: Fire</t>
  </si>
  <si>
    <t>Have you checked to see if your home is insured against each of the following?: Roof leaks</t>
  </si>
  <si>
    <t>Have you checked to see if your home is insured against each of the following?: The effects of extreme heat (e.g. cracking/subsidence, warped doors/roofs, overheating of appliances, foundation damage)</t>
  </si>
  <si>
    <t>I knew that extreme heat could cause property damage</t>
  </si>
  <si>
    <t>I knew that extreme heat could cause property damage but not to this extent</t>
  </si>
  <si>
    <t>I did not know extreme heat could cause property damage</t>
  </si>
  <si>
    <t xml:space="preserve"> Heatwaves and extreme heat not only make your home uncomfortable to live in, but can also cause property damage. This includes warped doors and windows, cracked walls and ceilings, and uneven foundations. Before taking this poll, to what extent were you aware that heatwaves could cause property damage?</t>
  </si>
  <si>
    <t>Yes, it is</t>
  </si>
  <si>
    <t>No, it isn’t</t>
  </si>
  <si>
    <t>I’m not sure</t>
  </si>
  <si>
    <t xml:space="preserve"> Do you know if your home is located in a flood-prone area?</t>
  </si>
  <si>
    <t>Definitely</t>
  </si>
  <si>
    <t>Probably</t>
  </si>
  <si>
    <t>Probably not</t>
  </si>
  <si>
    <t>Definitely not</t>
  </si>
  <si>
    <t xml:space="preserve"> Imagine you were thinking about buying a home. Would you consider buying a property that was located in an area at risk of flooding?</t>
  </si>
  <si>
    <t xml:space="preserve"> Installing flood barriers like sandbags around doors and windows</t>
  </si>
  <si>
    <t xml:space="preserve"> Installing a sump pump to detect rising water levels and remove water</t>
  </si>
  <si>
    <t xml:space="preserve"> Fitting non-return valves on drains and water pipes so water can only travel in one direction</t>
  </si>
  <si>
    <t xml:space="preserve"> Installing air conditioning to keep the home cool</t>
  </si>
  <si>
    <t xml:space="preserve"> Installing a “green roof” with plants that reflect sunlight and absorb less heat</t>
  </si>
  <si>
    <t xml:space="preserve"> Fixing minor cracks in walls or foundations to prevent them from worsening</t>
  </si>
  <si>
    <t>I have already installed this in my home</t>
  </si>
  <si>
    <t>I would be very likely to install this in my home</t>
  </si>
  <si>
    <t>I would be somewhat likely to install this in my home</t>
  </si>
  <si>
    <t>I would be somewhat unlikely to install this in my home</t>
  </si>
  <si>
    <t>I would be very unlikely to install this in my home</t>
  </si>
  <si>
    <t>Grid Summary: There are various measures households can take to better protect their home from flooding or heat damage. For each of these measures, which of the following statements best describes your view?</t>
  </si>
  <si>
    <t>There are various measures households can take to better protect their home from flooding or heat damage. For each of these measures, which of the following statements best describes your view?: Installing flood barriers like sandbags around doors and windows</t>
  </si>
  <si>
    <t>There are various measures households can take to better protect their home from flooding or heat damage. For each of these measures, which of the following statements best describes your view?: Installing a sump pump to detect rising water levels and remove water</t>
  </si>
  <si>
    <t>There are various measures households can take to better protect their home from flooding or heat damage. For each of these measures, which of the following statements best describes your view?: Fitting non-return valves on drains and water pipes so water can only travel in one direction</t>
  </si>
  <si>
    <t>There are various measures households can take to better protect their home from flooding or heat damage. For each of these measures, which of the following statements best describes your view?: Installing air conditioning to keep the home cool</t>
  </si>
  <si>
    <t>There are various measures households can take to better protect their home from flooding or heat damage. For each of these measures, which of the following statements best describes your view?: Installing a “green roof” with plants that reflect sunlight and absorb less heat</t>
  </si>
  <si>
    <t>There are various measures households can take to better protect their home from flooding or heat damage. For each of these measures, which of the following statements best describes your view?: Fixing minor cracks in walls or foundations to prevent them from worsening</t>
  </si>
  <si>
    <t>I don’t think my home will be affected by flooding or excessive heat</t>
  </si>
  <si>
    <t>These measures are too expensive</t>
  </si>
  <si>
    <t>I don’t have permission to implement these measures</t>
  </si>
  <si>
    <t>I wouldn’t know how to install this</t>
  </si>
  <si>
    <t>It would take too much effort to install</t>
  </si>
  <si>
    <t>We don’t have enough space / my house wouldn’t be suitable for these measures</t>
  </si>
  <si>
    <t>I don’t think these are the most effective measures for preventing damage</t>
  </si>
  <si>
    <t>I don’t think these measures are long-lasting enough</t>
  </si>
  <si>
    <t>These measures are not aesthetically pleasing</t>
  </si>
  <si>
    <t>Other (please specify)</t>
  </si>
  <si>
    <t>You said you would be unlikely to install some of those measures to prevent damage from flooding or excessive heat. Thinking generally about those measures, which of the following best describes the main reasons why you would be unlikely to install them? Select up to three of the following.</t>
  </si>
  <si>
    <t>BASE: Answered previous question</t>
  </si>
  <si>
    <t>£5,000 or less</t>
  </si>
  <si>
    <t>Between £5,001 and £10,000</t>
  </si>
  <si>
    <t>Between £10,001 and £15,000</t>
  </si>
  <si>
    <t>Between £15,001 and £20,000</t>
  </si>
  <si>
    <t>Between £20,001 and £30,000</t>
  </si>
  <si>
    <t>Between £30,001 and £40,000</t>
  </si>
  <si>
    <t>Between £40,001 and £50,000</t>
  </si>
  <si>
    <t>Over £50,000</t>
  </si>
  <si>
    <t xml:space="preserve"> How much do you think it would cost to repair damages to a home that was affected by a flood? If you’re unsure, please make your best guess.</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</si>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</sst>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10" fontId="0" fillId="0" borderId="0" xfId="0" applyNumberFormat="1"/>
    <xf numFmtId="9" fontId="8" fillId="0" borderId="1" xfId="0" applyNumberFormat="1" applyFont="1" applyBorder="1"/>
    <xf numFmtId="9" fontId="0" fillId="0" borderId="0" xfId="0" applyNumberFormat="1"/>
    <xf numFmtId="10" fontId="8" fillId="0" borderId="1" xfId="0" applyNumberFormat="1" applyFont="1" applyBorder="1"/>
    <xf numFmtId="9" fontId="8" fillId="0" borderId="4" xfId="0" applyNumberFormat="1" applyFont="1" applyBorder="1" applyAlignment="1">
      <alignment horizontal="center" vertical="center"/>
    </xf>
    <xf numFmtId="9" fontId="8" fillId="0" borderId="0" xfId="0" applyNumberFormat="1" applyFont="1" applyAlignment="1">
      <alignment horizont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469900</xdr:colOff>
      <xdr:row>0</xdr:row>
      <xdr:rowOff>127000</xdr:rowOff>
    </xdr:from>
    <xdr:ext cx="4389120" cy="822960"/>
    <xdr:pic>
      <xdr:nvPicPr>
        <xdr:cNvPr id="3" name="Picture 2">
          <a:extLst>
            <a:ext uri="{FF2B5EF4-FFF2-40B4-BE49-F238E27FC236}">
              <a16:creationId xmlns:a16="http://schemas.microsoft.com/office/drawing/2014/main" id="{C2EBFDC7-251A-42C4-AA96-099B22385A3B}"/>
            </a:ext>
          </a:extLst>
        </xdr:cNvPr>
        <xdr:cNvPicPr>
          <a:picLocks noChangeAspect="1"/>
        </xdr:cNvPicPr>
      </xdr:nvPicPr>
      <xdr:blipFill>
        <a:blip xmlns:r="http://schemas.openxmlformats.org/officeDocument/2006/relationships" r:embed="rId1"/>
        <a:stretch>
          <a:fillRect/>
        </a:stretch>
      </xdr:blipFill>
      <xdr:spPr>
        <a:xfrm>
          <a:off x="4279900" y="127000"/>
          <a:ext cx="4389120" cy="8229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673482B1-757A-44F8-8784-D7BB1FA26A59}"/>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B2229159-EE20-4477-827D-52734017C32A}"/>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C65EE3ED-978D-469C-B5A3-FE1293322D23}"/>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E8CD07B1-5453-45FD-AC56-DCD86D3DD488}"/>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4D10FAE0-AFCD-4079-91C7-3A64FC0DDD1F}"/>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AB9707E4-60E2-4874-AE4F-DD57B79B5FEC}"/>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409FAC3B-2267-460C-822D-DB595D9F47F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181B8D02-F2EE-4C55-ACD3-9A0EA82A1612}"/>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5DBE4848-5275-4AD2-A033-837024B02CB8}"/>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B3D84926-3E88-41D0-A3F7-C36F0C26E7E5}"/>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8E0B58E9-BE37-460F-AEDB-22BB9E1A0325}"/>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24E7EEA6-A55D-4176-AE63-941F9FA019DD}"/>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49707F70-537A-470D-8FB9-B3AC1DCE4DBF}"/>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2B07ECC5-919B-4706-B370-F4256492939F}"/>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1D63A97E-A22C-4958-B178-E3D3C427F7C4}"/>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72EB5B40-DF4D-432F-B440-B753F57BAF8A}"/>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BD674452-8C8B-4932-9FAF-675C04E97AFE}"/>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C86C0683-2B08-4799-8C63-53D3A104F37E}"/>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1C46047E-06DE-4628-A12E-728CC2CE929B}"/>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A4F5B56C-B246-40D0-991F-C6BFAB94AA42}"/>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1A30127B-940F-4E76-87BB-BEA4A0C928CB}"/>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76EDE2C2-9A19-4545-80E2-BADEBE8D9389}"/>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5A709F17-C2CD-4ABE-9EA7-1B15A9D97431}"/>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B237B774-0586-43F9-BBA2-DB097C666134}"/>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2EFABAEE-1DE2-4FB5-895F-CADA220E2BC9}"/>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BDFC7E16-75D0-4002-BBB5-862A3D55ED8B}"/>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BD0B125E-D8BC-4C1E-BCAC-CAE164C133BE}"/>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E76E7469-E6EF-444A-95A4-770284DAAD8E}"/>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C2865671-D0AC-42B8-A514-F32C1750C3A4}"/>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38D2FF77-225B-49E5-A707-26A70841E79B}"/>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6F17A2B8-2989-4040-9A71-FB9AF509AF08}"/>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C8F3EAB3-634D-45D4-91C9-21234B774993}"/>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71A2E244-249F-40E7-A487-133AAEFA3163}"/>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H13" sqref="H13"/>
    </sheetView>
  </sheetViews>
  <sheetFormatPr defaultColWidth="10.90625" defaultRowHeight="14.5" x14ac:dyDescent="0.35"/>
  <sheetData>
    <row r="7" spans="6:12" ht="40" customHeight="1" x14ac:dyDescent="0.35">
      <c r="F7" s="28" t="s">
        <v>0</v>
      </c>
      <c r="G7" s="29"/>
      <c r="H7" s="29"/>
      <c r="I7" s="29"/>
      <c r="J7" s="29"/>
      <c r="K7" s="29"/>
      <c r="L7" s="29"/>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2003</v>
      </c>
    </row>
    <row r="14" spans="6:12" ht="18.5" x14ac:dyDescent="0.45">
      <c r="F14" s="2"/>
    </row>
    <row r="15" spans="6:12" ht="18.5" x14ac:dyDescent="0.45">
      <c r="F15" s="2"/>
    </row>
    <row r="16" spans="6:12" ht="18.5" x14ac:dyDescent="0.45">
      <c r="F16" s="2" t="s">
        <v>8</v>
      </c>
    </row>
    <row r="17" spans="6:13" ht="50" customHeight="1" x14ac:dyDescent="0.35">
      <c r="F17" s="30" t="s">
        <v>9</v>
      </c>
      <c r="G17" s="29"/>
      <c r="H17" s="29"/>
      <c r="I17" s="29"/>
      <c r="J17" s="29"/>
      <c r="K17" s="29"/>
      <c r="L17" s="29"/>
      <c r="M17" s="29"/>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0"/>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"When thinking about the effects of climate change, which of the following do you think will have the greatest impact on the UK in the next ten years, if any? Select all that apply")</f>
        <v>When thinking about the effects of climate change, which of the following do you think will have the greatest impact on the UK in the next ten years, if any? Select all that apply</v>
      </c>
      <c r="E9" s="14" t="str">
        <f>HYPERLINK("#'Full Results'!A11", "11")</f>
        <v>11</v>
      </c>
      <c r="F9" t="s">
        <v>91</v>
      </c>
    </row>
    <row r="10" spans="3:6" x14ac:dyDescent="0.35">
      <c r="C10">
        <v>2</v>
      </c>
      <c r="D10" s="8" t="str">
        <f>HYPERLINK("#'Table 2'!A1", "Grid Summary: And when thinking about issues that could impact a property, how concerned are you about each of the following, if at all?")</f>
        <v>Grid Summary: And when thinking about issues that could impact a property, how concerned are you about each of the following, if at all?</v>
      </c>
      <c r="E10" s="7"/>
      <c r="F10" t="s">
        <v>91</v>
      </c>
    </row>
    <row r="11" spans="3:6" x14ac:dyDescent="0.35">
      <c r="C11">
        <v>3</v>
      </c>
      <c r="D11" s="8" t="str">
        <f>HYPERLINK("#'Table 3'!A1", "And when thinking about issues that could impact a property, how concerned are you about each of the following, if at all?: Flooding")</f>
        <v>And when thinking about issues that could impact a property, how concerned are you about each of the following, if at all?: Flooding</v>
      </c>
      <c r="E11" s="14" t="str">
        <f>HYPERLINK("#'Full Results'!A24", "24")</f>
        <v>24</v>
      </c>
      <c r="F11" t="s">
        <v>91</v>
      </c>
    </row>
    <row r="12" spans="3:6" x14ac:dyDescent="0.35">
      <c r="C12">
        <v>4</v>
      </c>
      <c r="D12" s="8" t="str">
        <f>HYPERLINK("#'Table 4'!A1", "And when thinking about issues that could impact a property, how concerned are you about each of the following, if at all?: Burglary")</f>
        <v>And when thinking about issues that could impact a property, how concerned are you about each of the following, if at all?: Burglary</v>
      </c>
      <c r="E12" s="14" t="str">
        <f>HYPERLINK("#'Full Results'!A32", "32")</f>
        <v>32</v>
      </c>
      <c r="F12" t="s">
        <v>91</v>
      </c>
    </row>
    <row r="13" spans="3:6" x14ac:dyDescent="0.35">
      <c r="C13">
        <v>5</v>
      </c>
      <c r="D13" s="8" t="str">
        <f>HYPERLINK("#'Table 5'!A1", "And when thinking about issues that could impact a property, how concerned are you about each of the following, if at all?: Fire")</f>
        <v>And when thinking about issues that could impact a property, how concerned are you about each of the following, if at all?: Fire</v>
      </c>
      <c r="E13" s="14" t="str">
        <f>HYPERLINK("#'Full Results'!A40", "40")</f>
        <v>40</v>
      </c>
      <c r="F13" t="s">
        <v>91</v>
      </c>
    </row>
    <row r="14" spans="3:6" x14ac:dyDescent="0.35">
      <c r="C14">
        <v>6</v>
      </c>
      <c r="D14" s="8" t="str">
        <f>HYPERLINK("#'Table 6'!A1", "And when thinking about issues that could impact a property, how concerned are you about each of the following, if at all?: Roof leaks")</f>
        <v>And when thinking about issues that could impact a property, how concerned are you about each of the following, if at all?: Roof leaks</v>
      </c>
      <c r="E14" s="14" t="str">
        <f>HYPERLINK("#'Full Results'!A48", "48")</f>
        <v>48</v>
      </c>
      <c r="F14" t="s">
        <v>91</v>
      </c>
    </row>
    <row r="15" spans="3:6" x14ac:dyDescent="0.35">
      <c r="C15">
        <v>7</v>
      </c>
      <c r="D15" s="8" t="str">
        <f>HYPERLINK("#'Table 7'!A1", "And when thinking about issues that could impact a property, how concerned are you about each of the following, if at all?: The effects of extreme heat (e.g. cracking/subsidence, warped doors/roofs, overheating of appliances, foundation damage)")</f>
        <v>And when thinking about issues that could impact a property, how concerned are you about each of the following, if at all?: The effects of extreme heat (e.g. cracking/subsidence, warped doors/roofs, overheating of appliances, foundation damage)</v>
      </c>
      <c r="E15" s="14" t="str">
        <f>HYPERLINK("#'Full Results'!A56", "56")</f>
        <v>56</v>
      </c>
      <c r="F15" t="s">
        <v>91</v>
      </c>
    </row>
    <row r="16" spans="3:6" x14ac:dyDescent="0.35">
      <c r="C16">
        <v>8</v>
      </c>
      <c r="D16" s="8" t="str">
        <f>HYPERLINK("#'Table 8'!A1", "Grid Summary: Of those same issues, how prepared or unprepared would you be to deal with them if they happened to your property?")</f>
        <v>Grid Summary: Of those same issues, how prepared or unprepared would you be to deal with them if they happened to your property?</v>
      </c>
      <c r="E16" s="7"/>
      <c r="F16" t="s">
        <v>91</v>
      </c>
    </row>
    <row r="17" spans="3:6" x14ac:dyDescent="0.35">
      <c r="C17">
        <v>9</v>
      </c>
      <c r="D17" s="8" t="str">
        <f>HYPERLINK("#'Table 9'!A1", "Of those same issues, how prepared or unprepared would you be to deal with them if they happened to your property?: Flooding")</f>
        <v>Of those same issues, how prepared or unprepared would you be to deal with them if they happened to your property?: Flooding</v>
      </c>
      <c r="E17" s="14" t="str">
        <f>HYPERLINK("#'Full Results'!A64", "64")</f>
        <v>64</v>
      </c>
      <c r="F17" t="s">
        <v>91</v>
      </c>
    </row>
    <row r="18" spans="3:6" x14ac:dyDescent="0.35">
      <c r="C18">
        <v>10</v>
      </c>
      <c r="D18" s="8" t="str">
        <f>HYPERLINK("#'Table 10'!A1", "Of those same issues, how prepared or unprepared would you be to deal with them if they happened to your property?: Burglary")</f>
        <v>Of those same issues, how prepared or unprepared would you be to deal with them if they happened to your property?: Burglary</v>
      </c>
      <c r="E18" s="14" t="str">
        <f>HYPERLINK("#'Full Results'!A72", "72")</f>
        <v>72</v>
      </c>
      <c r="F18" t="s">
        <v>91</v>
      </c>
    </row>
    <row r="19" spans="3:6" x14ac:dyDescent="0.35">
      <c r="C19">
        <v>11</v>
      </c>
      <c r="D19" s="8" t="str">
        <f>HYPERLINK("#'Table 11'!A1", "Of those same issues, how prepared or unprepared would you be to deal with them if they happened to your property?: Fire")</f>
        <v>Of those same issues, how prepared or unprepared would you be to deal with them if they happened to your property?: Fire</v>
      </c>
      <c r="E19" s="14" t="str">
        <f>HYPERLINK("#'Full Results'!A80", "80")</f>
        <v>80</v>
      </c>
      <c r="F19" t="s">
        <v>91</v>
      </c>
    </row>
    <row r="20" spans="3:6" x14ac:dyDescent="0.35">
      <c r="C20">
        <v>12</v>
      </c>
      <c r="D20" s="8" t="str">
        <f>HYPERLINK("#'Table 12'!A1", "Of those same issues, how prepared or unprepared would you be to deal with them if they happened to your property?: Roof leaks")</f>
        <v>Of those same issues, how prepared or unprepared would you be to deal with them if they happened to your property?: Roof leaks</v>
      </c>
      <c r="E20" s="14" t="str">
        <f>HYPERLINK("#'Full Results'!A88", "88")</f>
        <v>88</v>
      </c>
      <c r="F20" t="s">
        <v>91</v>
      </c>
    </row>
    <row r="21" spans="3:6" x14ac:dyDescent="0.35">
      <c r="C21">
        <v>13</v>
      </c>
      <c r="D21" s="8" t="str">
        <f>HYPERLINK("#'Table 13'!A1", "Of those same issues, how prepared or unprepared would you be to deal with them if they happened to your property?: The effects of extreme heat (e.g. cracking/subsidence, warped doors/roofs, overheating of appliances, foundation damage)")</f>
        <v>Of those same issues, how prepared or unprepared would you be to deal with them if they happened to your property?: The effects of extreme heat (e.g. cracking/subsidence, warped doors/roofs, overheating of appliances, foundation damage)</v>
      </c>
      <c r="E21" s="14" t="str">
        <f>HYPERLINK("#'Full Results'!A96", "96")</f>
        <v>96</v>
      </c>
      <c r="F21" t="s">
        <v>91</v>
      </c>
    </row>
    <row r="22" spans="3:6" x14ac:dyDescent="0.35">
      <c r="C22">
        <v>14</v>
      </c>
      <c r="D22" s="8" t="str">
        <f>HYPERLINK("#'Table 14'!A1", "Grid Summary: Have you checked to see if your home is insured against each of the following?")</f>
        <v>Grid Summary: Have you checked to see if your home is insured against each of the following?</v>
      </c>
      <c r="E22" s="7"/>
      <c r="F22" t="s">
        <v>91</v>
      </c>
    </row>
    <row r="23" spans="3:6" x14ac:dyDescent="0.35">
      <c r="C23">
        <v>15</v>
      </c>
      <c r="D23" s="8" t="str">
        <f>HYPERLINK("#'Table 15'!A1", "Have you checked to see if your home is insured against each of the following?: Flooding")</f>
        <v>Have you checked to see if your home is insured against each of the following?: Flooding</v>
      </c>
      <c r="E23" s="14" t="str">
        <f>HYPERLINK("#'Full Results'!A104", "104")</f>
        <v>104</v>
      </c>
      <c r="F23" t="s">
        <v>91</v>
      </c>
    </row>
    <row r="24" spans="3:6" x14ac:dyDescent="0.35">
      <c r="C24">
        <v>16</v>
      </c>
      <c r="D24" s="8" t="str">
        <f>HYPERLINK("#'Table 16'!A1", "Have you checked to see if your home is insured against each of the following?: Burglary")</f>
        <v>Have you checked to see if your home is insured against each of the following?: Burglary</v>
      </c>
      <c r="E24" s="14" t="str">
        <f>HYPERLINK("#'Full Results'!A111", "111")</f>
        <v>111</v>
      </c>
      <c r="F24" t="s">
        <v>91</v>
      </c>
    </row>
    <row r="25" spans="3:6" x14ac:dyDescent="0.35">
      <c r="C25">
        <v>17</v>
      </c>
      <c r="D25" s="8" t="str">
        <f>HYPERLINK("#'Table 17'!A1", "Have you checked to see if your home is insured against each of the following?: Fire")</f>
        <v>Have you checked to see if your home is insured against each of the following?: Fire</v>
      </c>
      <c r="E25" s="14" t="str">
        <f>HYPERLINK("#'Full Results'!A118", "118")</f>
        <v>118</v>
      </c>
      <c r="F25" t="s">
        <v>91</v>
      </c>
    </row>
    <row r="26" spans="3:6" x14ac:dyDescent="0.35">
      <c r="C26">
        <v>18</v>
      </c>
      <c r="D26" s="8" t="str">
        <f>HYPERLINK("#'Table 18'!A1", "Have you checked to see if your home is insured against each of the following?: Roof leaks")</f>
        <v>Have you checked to see if your home is insured against each of the following?: Roof leaks</v>
      </c>
      <c r="E26" s="14" t="str">
        <f>HYPERLINK("#'Full Results'!A125", "125")</f>
        <v>125</v>
      </c>
      <c r="F26" t="s">
        <v>91</v>
      </c>
    </row>
    <row r="27" spans="3:6" x14ac:dyDescent="0.35">
      <c r="C27">
        <v>19</v>
      </c>
      <c r="D27" s="8" t="str">
        <f>HYPERLINK("#'Table 19'!A1", "Have you checked to see if your home is insured against each of the following?: The effects of extreme heat (e.g. cracking/subsidence, warped doors/roofs, overheating of appliances, foundation damage)")</f>
        <v>Have you checked to see if your home is insured against each of the following?: The effects of extreme heat (e.g. cracking/subsidence, warped doors/roofs, overheating of appliances, foundation damage)</v>
      </c>
      <c r="E27" s="14" t="str">
        <f>HYPERLINK("#'Full Results'!A132", "132")</f>
        <v>132</v>
      </c>
      <c r="F27" t="s">
        <v>91</v>
      </c>
    </row>
    <row r="28" spans="3:6" x14ac:dyDescent="0.35">
      <c r="C28">
        <v>20</v>
      </c>
      <c r="D28" s="8" t="str">
        <f>HYPERLINK("#'Table 20'!A1", " Heatwaves and extreme heat not only make your home uncomfortable to live in, but can also cause property damage. This includes warped doors and windows, cracked walls and ceilings, and uneven foundations. Before taking this poll, to what extent ...")</f>
        <v xml:space="preserve"> Heatwaves and extreme heat not only make your home uncomfortable to live in, but can also cause property damage. This includes warped doors and windows, cracked walls and ceilings, and uneven foundations. Before taking this poll, to what extent ...</v>
      </c>
      <c r="E28" s="14" t="str">
        <f>HYPERLINK("#'Full Results'!A139", "139")</f>
        <v>139</v>
      </c>
      <c r="F28" t="s">
        <v>91</v>
      </c>
    </row>
    <row r="29" spans="3:6" x14ac:dyDescent="0.35">
      <c r="C29">
        <v>21</v>
      </c>
      <c r="D29" s="8" t="str">
        <f>HYPERLINK("#'Table 21'!A1", " Do you know if your home is located in a flood-prone area?")</f>
        <v xml:space="preserve"> Do you know if your home is located in a flood-prone area?</v>
      </c>
      <c r="E29" s="14" t="str">
        <f>HYPERLINK("#'Full Results'!A146", "146")</f>
        <v>146</v>
      </c>
      <c r="F29" t="s">
        <v>91</v>
      </c>
    </row>
    <row r="30" spans="3:6" x14ac:dyDescent="0.35">
      <c r="C30">
        <v>22</v>
      </c>
      <c r="D30" s="8" t="str">
        <f>HYPERLINK("#'Table 22'!A1", " Imagine you were thinking about buying a home. Would you consider buying a property that was located in an area at risk of flooding?")</f>
        <v xml:space="preserve"> Imagine you were thinking about buying a home. Would you consider buying a property that was located in an area at risk of flooding?</v>
      </c>
      <c r="E30" s="14" t="str">
        <f>HYPERLINK("#'Full Results'!A152", "152")</f>
        <v>152</v>
      </c>
      <c r="F30" t="s">
        <v>91</v>
      </c>
    </row>
    <row r="31" spans="3:6" x14ac:dyDescent="0.35">
      <c r="C31">
        <v>23</v>
      </c>
      <c r="D31" s="8" t="str">
        <f>HYPERLINK("#'Table 23'!A1", "Grid Summary: There are various measures households can take to better protect their home from flooding or heat damage. For each of these measures, which of the following statements best describes your view?")</f>
        <v>Grid Summary: There are various measures households can take to better protect their home from flooding or heat damage. For each of these measures, which of the following statements best describes your view?</v>
      </c>
      <c r="E31" s="7"/>
      <c r="F31" t="s">
        <v>91</v>
      </c>
    </row>
    <row r="32" spans="3:6" x14ac:dyDescent="0.35">
      <c r="C32">
        <v>24</v>
      </c>
      <c r="D32" s="8" t="str">
        <f>HYPERLINK("#'Table 24'!A1", "There are various measures households can take to better protect their home from flooding or heat damage. For each of these measures, which of the following statements best describes your view?: Installing flood barriers like sandbags around door...")</f>
        <v>There are various measures households can take to better protect their home from flooding or heat damage. For each of these measures, which of the following statements best describes your view?: Installing flood barriers like sandbags around door...</v>
      </c>
      <c r="E32" s="14" t="str">
        <f>HYPERLINK("#'Full Results'!A160", "160")</f>
        <v>160</v>
      </c>
      <c r="F32" t="s">
        <v>91</v>
      </c>
    </row>
    <row r="33" spans="3:6" x14ac:dyDescent="0.35">
      <c r="C33">
        <v>25</v>
      </c>
      <c r="D33" s="8" t="str">
        <f>HYPERLINK("#'Table 25'!A1", "There are various measures households can take to better protect their home from flooding or heat damage. For each of these measures, which of the following statements best describes your view?: Installing a sump pump to detect rising water level...")</f>
        <v>There are various measures households can take to better protect their home from flooding or heat damage. For each of these measures, which of the following statements best describes your view?: Installing a sump pump to detect rising water level...</v>
      </c>
      <c r="E33" s="14" t="str">
        <f>HYPERLINK("#'Full Results'!A169", "169")</f>
        <v>169</v>
      </c>
      <c r="F33" t="s">
        <v>91</v>
      </c>
    </row>
    <row r="34" spans="3:6" x14ac:dyDescent="0.35">
      <c r="C34">
        <v>26</v>
      </c>
      <c r="D34" s="8" t="str">
        <f>HYPERLINK("#'Table 26'!A1", "There are various measures households can take to better protect their home from flooding or heat damage. For each of these measures, which of the following statements best describes your view?: Fitting non-return valves on drains and water pipes...")</f>
        <v>There are various measures households can take to better protect their home from flooding or heat damage. For each of these measures, which of the following statements best describes your view?: Fitting non-return valves on drains and water pipes...</v>
      </c>
      <c r="E34" s="14" t="str">
        <f>HYPERLINK("#'Full Results'!A178", "178")</f>
        <v>178</v>
      </c>
      <c r="F34" t="s">
        <v>91</v>
      </c>
    </row>
    <row r="35" spans="3:6" x14ac:dyDescent="0.35">
      <c r="C35">
        <v>27</v>
      </c>
      <c r="D35" s="8" t="str">
        <f>HYPERLINK("#'Table 27'!A1", "There are various measures households can take to better protect their home from flooding or heat damage. For each of these measures, which of the following statements best describes your view?: Installing air conditioning to keep the home cool")</f>
        <v>There are various measures households can take to better protect their home from flooding or heat damage. For each of these measures, which of the following statements best describes your view?: Installing air conditioning to keep the home cool</v>
      </c>
      <c r="E35" s="14" t="str">
        <f>HYPERLINK("#'Full Results'!A187", "187")</f>
        <v>187</v>
      </c>
      <c r="F35" t="s">
        <v>91</v>
      </c>
    </row>
    <row r="36" spans="3:6" x14ac:dyDescent="0.35">
      <c r="C36">
        <v>28</v>
      </c>
      <c r="D36" s="8" t="str">
        <f>HYPERLINK("#'Table 28'!A1", "There are various measures households can take to better protect their home from flooding or heat damage. For each of these measures, which of the following statements best describes your view?: Installing a “green roof” with plants that reflect ...")</f>
        <v>There are various measures households can take to better protect their home from flooding or heat damage. For each of these measures, which of the following statements best describes your view?: Installing a “green roof” with plants that reflect ...</v>
      </c>
      <c r="E36" s="14" t="str">
        <f>HYPERLINK("#'Full Results'!A196", "196")</f>
        <v>196</v>
      </c>
      <c r="F36" t="s">
        <v>91</v>
      </c>
    </row>
    <row r="37" spans="3:6" x14ac:dyDescent="0.35">
      <c r="C37">
        <v>29</v>
      </c>
      <c r="D37" s="8" t="str">
        <f>HYPERLINK("#'Table 29'!A1", "There are various measures households can take to better protect their home from flooding or heat damage. For each of these measures, which of the following statements best describes your view?: Fixing minor cracks in walls or foundations to prev...")</f>
        <v>There are various measures households can take to better protect their home from flooding or heat damage. For each of these measures, which of the following statements best describes your view?: Fixing minor cracks in walls or foundations to prev...</v>
      </c>
      <c r="E37" s="14" t="str">
        <f>HYPERLINK("#'Full Results'!A205", "205")</f>
        <v>205</v>
      </c>
      <c r="F37" t="s">
        <v>91</v>
      </c>
    </row>
    <row r="38" spans="3:6" x14ac:dyDescent="0.35">
      <c r="C38">
        <v>30</v>
      </c>
      <c r="D38" s="8" t="str">
        <f>HYPERLINK("#'Table 30'!A1", "You said you would be unlikely to install some of those measures to prevent damage from flooding or excessive heat. Thinking generally about those measures, which of the following best describes the main reasons why you would be unlikely to insta...")</f>
        <v>You said you would be unlikely to install some of those measures to prevent damage from flooding or excessive heat. Thinking generally about those measures, which of the following best describes the main reasons why you would be unlikely to insta...</v>
      </c>
      <c r="E38" s="14" t="str">
        <f>HYPERLINK("#'Full Results'!A214", "214")</f>
        <v>214</v>
      </c>
      <c r="F38" t="s">
        <v>170</v>
      </c>
    </row>
    <row r="39" spans="3:6" x14ac:dyDescent="0.35">
      <c r="C39">
        <v>31</v>
      </c>
      <c r="D39" s="8" t="str">
        <f>HYPERLINK("#'Table 31'!A1", " How much do you think it would cost to repair damages to a home that was affected by a flood? If you’re unsure, please make your best guess.")</f>
        <v xml:space="preserve"> How much do you think it would cost to repair damages to a home that was affected by a flood? If you’re unsure, please make your best guess.</v>
      </c>
      <c r="E39" s="14" t="str">
        <f>HYPERLINK("#'Full Results'!A228", "228")</f>
        <v>228</v>
      </c>
      <c r="F39" t="s">
        <v>91</v>
      </c>
    </row>
    <row r="40" spans="3:6" x14ac:dyDescent="0.35">
      <c r="E40" s="7"/>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O240"/>
  <sheetViews>
    <sheetView showGridLines="0" workbookViewId="0">
      <pane xSplit="2" ySplit="8" topLeftCell="C9" activePane="bottomRight" state="frozen"/>
      <selection pane="topRight"/>
      <selection pane="bottomLeft"/>
      <selection pane="bottomRight" activeCell="A2" sqref="A2"/>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8" width="10.7265625" customWidth="1"/>
    <col min="39" max="39" width="2.1796875" customWidth="1"/>
    <col min="40" max="42" width="10.7265625" customWidth="1"/>
    <col min="43" max="43" width="2.1796875" customWidth="1"/>
    <col min="44" max="48" width="10.7265625" customWidth="1"/>
    <col min="49" max="49" width="2.1796875" customWidth="1"/>
    <col min="50" max="54" width="10.7265625" customWidth="1"/>
    <col min="55" max="55" width="2.1796875" customWidth="1"/>
    <col min="56" max="61" width="10.7265625" customWidth="1"/>
    <col min="62" max="62" width="2.1796875" customWidth="1"/>
    <col min="63" max="67" width="10.7265625" customWidth="1"/>
    <col min="68" max="68" width="2.1796875" customWidth="1"/>
  </cols>
  <sheetData>
    <row r="2" spans="2:67" ht="40" customHeight="1" x14ac:dyDescent="0.35">
      <c r="D2" s="28" t="s">
        <v>180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row>
    <row r="5" spans="2:67" ht="30" customHeight="1" x14ac:dyDescent="0.35">
      <c r="B5" s="13"/>
      <c r="C5" s="13"/>
      <c r="D5" s="31" t="s">
        <v>69</v>
      </c>
      <c r="E5" s="31"/>
      <c r="F5" s="13"/>
      <c r="G5" s="31" t="s">
        <v>70</v>
      </c>
      <c r="H5" s="31"/>
      <c r="I5" s="31"/>
      <c r="J5" s="31"/>
      <c r="K5" s="31"/>
      <c r="L5" s="31"/>
      <c r="M5" s="13"/>
      <c r="N5" s="31" t="s">
        <v>71</v>
      </c>
      <c r="O5" s="31"/>
      <c r="P5" s="31"/>
      <c r="Q5" s="31"/>
      <c r="R5" s="13"/>
      <c r="S5" s="31" t="s">
        <v>72</v>
      </c>
      <c r="T5" s="31"/>
      <c r="U5" s="31"/>
      <c r="V5" s="31"/>
      <c r="W5" s="31"/>
      <c r="X5" s="31"/>
      <c r="Y5" s="31"/>
      <c r="Z5" s="31"/>
      <c r="AA5" s="31"/>
      <c r="AB5" s="31"/>
      <c r="AC5" s="31"/>
      <c r="AD5" s="31"/>
      <c r="AE5" s="13"/>
      <c r="AF5" s="31" t="s">
        <v>73</v>
      </c>
      <c r="AG5" s="31"/>
      <c r="AH5" s="31"/>
      <c r="AI5" s="31"/>
      <c r="AJ5" s="31"/>
      <c r="AK5" s="31"/>
      <c r="AL5" s="31"/>
      <c r="AM5" s="13"/>
      <c r="AN5" s="31" t="s">
        <v>74</v>
      </c>
      <c r="AO5" s="31"/>
      <c r="AP5" s="31"/>
      <c r="AQ5" s="13"/>
      <c r="AR5" s="31" t="s">
        <v>75</v>
      </c>
      <c r="AS5" s="31"/>
      <c r="AT5" s="31"/>
      <c r="AU5" s="31"/>
      <c r="AV5" s="31"/>
      <c r="AW5" s="13"/>
      <c r="AX5" s="31" t="s">
        <v>76</v>
      </c>
      <c r="AY5" s="31"/>
      <c r="AZ5" s="31"/>
      <c r="BA5" s="31"/>
      <c r="BB5" s="31"/>
      <c r="BC5" s="13"/>
      <c r="BD5" s="31" t="s">
        <v>77</v>
      </c>
      <c r="BE5" s="31"/>
      <c r="BF5" s="31"/>
      <c r="BG5" s="31"/>
      <c r="BH5" s="31"/>
      <c r="BI5" s="31"/>
      <c r="BJ5" s="13"/>
      <c r="BK5" s="31" t="s">
        <v>78</v>
      </c>
      <c r="BL5" s="31"/>
      <c r="BM5" s="31"/>
      <c r="BN5" s="31"/>
      <c r="BO5" s="31"/>
    </row>
    <row r="6" spans="2:6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N6" s="12" t="s">
        <v>50</v>
      </c>
      <c r="AO6" s="12" t="s">
        <v>51</v>
      </c>
      <c r="AP6" s="12" t="s">
        <v>52</v>
      </c>
      <c r="AR6" s="12" t="s">
        <v>53</v>
      </c>
      <c r="AS6" s="12" t="s">
        <v>54</v>
      </c>
      <c r="AT6" s="12" t="s">
        <v>55</v>
      </c>
      <c r="AU6" s="12" t="s">
        <v>56</v>
      </c>
      <c r="AV6" s="12" t="s">
        <v>52</v>
      </c>
      <c r="AX6" s="12" t="s">
        <v>57</v>
      </c>
      <c r="AY6" s="12" t="s">
        <v>58</v>
      </c>
      <c r="AZ6" s="12" t="s">
        <v>59</v>
      </c>
      <c r="BA6" s="12" t="s">
        <v>60</v>
      </c>
      <c r="BB6" s="12" t="s">
        <v>61</v>
      </c>
      <c r="BD6" s="12" t="s">
        <v>54</v>
      </c>
      <c r="BE6" s="12" t="s">
        <v>53</v>
      </c>
      <c r="BF6" s="12" t="s">
        <v>59</v>
      </c>
      <c r="BG6" s="12" t="s">
        <v>60</v>
      </c>
      <c r="BH6" s="12" t="s">
        <v>62</v>
      </c>
      <c r="BI6" s="12" t="s">
        <v>63</v>
      </c>
      <c r="BK6" s="12" t="s">
        <v>64</v>
      </c>
      <c r="BL6" s="12" t="s">
        <v>65</v>
      </c>
      <c r="BM6" s="12" t="s">
        <v>66</v>
      </c>
      <c r="BN6" s="12" t="s">
        <v>67</v>
      </c>
      <c r="BO6" s="12" t="s">
        <v>68</v>
      </c>
    </row>
    <row r="7" spans="2:67" ht="2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0</v>
      </c>
      <c r="AI7" s="10">
        <v>134</v>
      </c>
      <c r="AJ7" s="10">
        <v>163</v>
      </c>
      <c r="AK7" s="10">
        <v>389</v>
      </c>
      <c r="AL7" s="10">
        <v>67</v>
      </c>
      <c r="AM7" s="10"/>
      <c r="AN7" s="10">
        <v>677</v>
      </c>
      <c r="AO7" s="10">
        <v>820</v>
      </c>
      <c r="AP7" s="10">
        <v>293</v>
      </c>
      <c r="AQ7" s="10"/>
      <c r="AR7" s="10">
        <v>638</v>
      </c>
      <c r="AS7" s="10">
        <v>581</v>
      </c>
      <c r="AT7" s="10">
        <v>139</v>
      </c>
      <c r="AU7" s="10">
        <v>39</v>
      </c>
      <c r="AV7" s="10">
        <v>269</v>
      </c>
      <c r="AW7" s="10"/>
      <c r="AX7" s="10">
        <v>357</v>
      </c>
      <c r="AY7" s="10">
        <v>696</v>
      </c>
      <c r="AZ7" s="10">
        <v>166</v>
      </c>
      <c r="BA7" s="10">
        <v>238</v>
      </c>
      <c r="BB7" s="10">
        <v>111</v>
      </c>
      <c r="BC7" s="10"/>
      <c r="BD7" s="10">
        <v>599</v>
      </c>
      <c r="BE7" s="10">
        <v>363</v>
      </c>
      <c r="BF7" s="10">
        <v>172</v>
      </c>
      <c r="BG7" s="10">
        <v>284</v>
      </c>
      <c r="BH7" s="10">
        <v>133</v>
      </c>
      <c r="BI7" s="10">
        <v>190</v>
      </c>
      <c r="BJ7" s="10"/>
      <c r="BK7" s="10">
        <v>467</v>
      </c>
      <c r="BL7" s="10">
        <v>436</v>
      </c>
      <c r="BM7" s="10">
        <v>541</v>
      </c>
      <c r="BN7" s="10">
        <v>251</v>
      </c>
      <c r="BO7" s="10">
        <v>44</v>
      </c>
    </row>
    <row r="8" spans="2:67" ht="2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0</v>
      </c>
      <c r="AI8" s="11">
        <v>135</v>
      </c>
      <c r="AJ8" s="11">
        <v>166</v>
      </c>
      <c r="AK8" s="11">
        <v>390</v>
      </c>
      <c r="AL8" s="11">
        <v>67</v>
      </c>
      <c r="AM8" s="11"/>
      <c r="AN8" s="11">
        <v>687</v>
      </c>
      <c r="AO8" s="11">
        <v>812</v>
      </c>
      <c r="AP8" s="11">
        <v>298</v>
      </c>
      <c r="AQ8" s="11"/>
      <c r="AR8" s="11">
        <v>640</v>
      </c>
      <c r="AS8" s="11">
        <v>579</v>
      </c>
      <c r="AT8" s="11">
        <v>137</v>
      </c>
      <c r="AU8" s="11">
        <v>39</v>
      </c>
      <c r="AV8" s="11">
        <v>274</v>
      </c>
      <c r="AW8" s="11"/>
      <c r="AX8" s="11">
        <v>356</v>
      </c>
      <c r="AY8" s="11">
        <v>695</v>
      </c>
      <c r="AZ8" s="11">
        <v>166</v>
      </c>
      <c r="BA8" s="11">
        <v>241</v>
      </c>
      <c r="BB8" s="11">
        <v>112</v>
      </c>
      <c r="BC8" s="11"/>
      <c r="BD8" s="11">
        <v>595</v>
      </c>
      <c r="BE8" s="11">
        <v>362</v>
      </c>
      <c r="BF8" s="11">
        <v>171</v>
      </c>
      <c r="BG8" s="11">
        <v>287</v>
      </c>
      <c r="BH8" s="11">
        <v>133</v>
      </c>
      <c r="BI8" s="11">
        <v>192</v>
      </c>
      <c r="BJ8" s="11"/>
      <c r="BK8" s="11">
        <v>472</v>
      </c>
      <c r="BL8" s="11">
        <v>442</v>
      </c>
      <c r="BM8" s="11">
        <v>536</v>
      </c>
      <c r="BN8" s="11">
        <v>244</v>
      </c>
      <c r="BO8" s="11">
        <v>42</v>
      </c>
    </row>
    <row r="11" spans="2:67" x14ac:dyDescent="0.35">
      <c r="B11" s="6" t="s">
        <v>90</v>
      </c>
    </row>
    <row r="12" spans="2:67" x14ac:dyDescent="0.35">
      <c r="B12" s="21" t="s">
        <v>91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row>
    <row r="13" spans="2:67" x14ac:dyDescent="0.35">
      <c r="B13" t="s">
        <v>79</v>
      </c>
      <c r="C13" s="17">
        <v>0.54897191727628003</v>
      </c>
      <c r="D13" s="17">
        <v>0.504223870457989</v>
      </c>
      <c r="E13" s="17">
        <v>0.58991272926553096</v>
      </c>
      <c r="F13" s="17"/>
      <c r="G13" s="17">
        <v>0.41980702259457198</v>
      </c>
      <c r="H13" s="17">
        <v>0.39973502687699702</v>
      </c>
      <c r="I13" s="17">
        <v>0.51364876336952103</v>
      </c>
      <c r="J13" s="17">
        <v>0.63206808598511</v>
      </c>
      <c r="K13" s="17">
        <v>0.62836370199851499</v>
      </c>
      <c r="L13" s="17">
        <v>0.66530227062202896</v>
      </c>
      <c r="M13" s="17"/>
      <c r="N13" s="17">
        <v>0.54484904029480596</v>
      </c>
      <c r="O13" s="17">
        <v>0.568064689283025</v>
      </c>
      <c r="P13" s="17">
        <v>0.53041193402528997</v>
      </c>
      <c r="Q13" s="17">
        <v>0.54542058575294305</v>
      </c>
      <c r="R13" s="17"/>
      <c r="S13" s="17">
        <v>0.42049380760830402</v>
      </c>
      <c r="T13" s="17">
        <v>0.57752722524483902</v>
      </c>
      <c r="U13" s="17">
        <v>0.60963216475681103</v>
      </c>
      <c r="V13" s="17">
        <v>0.56237534036111103</v>
      </c>
      <c r="W13" s="17">
        <v>0.60716259622424096</v>
      </c>
      <c r="X13" s="17">
        <v>0.49436307728287898</v>
      </c>
      <c r="Y13" s="17">
        <v>0.50882457399379599</v>
      </c>
      <c r="Z13" s="17">
        <v>0.43066132289491998</v>
      </c>
      <c r="AA13" s="17">
        <v>0.51982538583194904</v>
      </c>
      <c r="AB13" s="17">
        <v>0.67317117633691903</v>
      </c>
      <c r="AC13" s="17">
        <v>0.61312355091982895</v>
      </c>
      <c r="AD13" s="17">
        <v>0.74518316952861197</v>
      </c>
      <c r="AE13" s="17"/>
      <c r="AF13" s="17">
        <v>0.60403325307496702</v>
      </c>
      <c r="AG13" s="17">
        <v>0.56722873555420905</v>
      </c>
      <c r="AH13" s="17" t="s">
        <v>89</v>
      </c>
      <c r="AI13" s="17">
        <v>0.55731483734397702</v>
      </c>
      <c r="AJ13" s="17">
        <v>0.49920527884199101</v>
      </c>
      <c r="AK13" s="17">
        <v>0.457821656976443</v>
      </c>
      <c r="AL13" s="17">
        <v>0.50519886555397298</v>
      </c>
      <c r="AM13" s="17"/>
      <c r="AN13" s="17">
        <v>0.540586051823294</v>
      </c>
      <c r="AO13" s="17">
        <v>0.60343963163053704</v>
      </c>
      <c r="AP13" s="17">
        <v>0.47061019701664297</v>
      </c>
      <c r="AQ13" s="17"/>
      <c r="AR13" s="17">
        <v>0.52762311710299403</v>
      </c>
      <c r="AS13" s="17">
        <v>0.55590828914912205</v>
      </c>
      <c r="AT13" s="17">
        <v>0.65376370246628401</v>
      </c>
      <c r="AU13" s="17">
        <v>0.45521121456102498</v>
      </c>
      <c r="AV13" s="17">
        <v>0.50802166470571597</v>
      </c>
      <c r="AW13" s="17"/>
      <c r="AX13" s="17">
        <v>0.53658319865366499</v>
      </c>
      <c r="AY13" s="17">
        <v>0.55989182682264205</v>
      </c>
      <c r="AZ13" s="17">
        <v>0.62783817162196698</v>
      </c>
      <c r="BA13" s="17">
        <v>0.44001657091198298</v>
      </c>
      <c r="BB13" s="17">
        <v>0.57499560813732498</v>
      </c>
      <c r="BC13" s="17"/>
      <c r="BD13" s="17">
        <v>0.55764401780484796</v>
      </c>
      <c r="BE13" s="17">
        <v>0.53017548109319501</v>
      </c>
      <c r="BF13" s="17">
        <v>0.63758415792290901</v>
      </c>
      <c r="BG13" s="17">
        <v>0.45329999484544498</v>
      </c>
      <c r="BH13" s="17">
        <v>0.61825711555807095</v>
      </c>
      <c r="BI13" s="17">
        <v>0.52984999978323699</v>
      </c>
      <c r="BJ13" s="17"/>
      <c r="BK13" s="17">
        <v>0.61160258000441203</v>
      </c>
      <c r="BL13" s="17">
        <v>0.55033673543893402</v>
      </c>
      <c r="BM13" s="17">
        <v>0.50456448110927099</v>
      </c>
      <c r="BN13" s="17">
        <v>0.48335612963156099</v>
      </c>
      <c r="BO13" s="17">
        <v>0.50566477875803095</v>
      </c>
    </row>
    <row r="14" spans="2:67" x14ac:dyDescent="0.35">
      <c r="B14" t="s">
        <v>80</v>
      </c>
      <c r="C14" s="17">
        <v>0.47769102942842701</v>
      </c>
      <c r="D14" s="17">
        <v>0.44242573247341399</v>
      </c>
      <c r="E14" s="17">
        <v>0.50891965313486898</v>
      </c>
      <c r="F14" s="17"/>
      <c r="G14" s="17">
        <v>0.37583007925009698</v>
      </c>
      <c r="H14" s="17">
        <v>0.32027002739184002</v>
      </c>
      <c r="I14" s="17">
        <v>0.47708131959882399</v>
      </c>
      <c r="J14" s="17">
        <v>0.53250908188440205</v>
      </c>
      <c r="K14" s="17">
        <v>0.53134647754397502</v>
      </c>
      <c r="L14" s="17">
        <v>0.59427248930786203</v>
      </c>
      <c r="M14" s="17"/>
      <c r="N14" s="17">
        <v>0.48260218747174199</v>
      </c>
      <c r="O14" s="17">
        <v>0.47354881094732598</v>
      </c>
      <c r="P14" s="17">
        <v>0.45723492098825802</v>
      </c>
      <c r="Q14" s="17">
        <v>0.48947470956275002</v>
      </c>
      <c r="R14" s="17"/>
      <c r="S14" s="17">
        <v>0.38412648436921498</v>
      </c>
      <c r="T14" s="17">
        <v>0.497648903434526</v>
      </c>
      <c r="U14" s="17">
        <v>0.507443438161292</v>
      </c>
      <c r="V14" s="17">
        <v>0.45229753791801303</v>
      </c>
      <c r="W14" s="17">
        <v>0.52514217831839005</v>
      </c>
      <c r="X14" s="17">
        <v>0.44330351928610001</v>
      </c>
      <c r="Y14" s="17">
        <v>0.43657072391672902</v>
      </c>
      <c r="Z14" s="17">
        <v>0.34920318431332398</v>
      </c>
      <c r="AA14" s="17">
        <v>0.48877349824237198</v>
      </c>
      <c r="AB14" s="17">
        <v>0.595018551698975</v>
      </c>
      <c r="AC14" s="17">
        <v>0.54640206308084605</v>
      </c>
      <c r="AD14" s="17">
        <v>0.59200281433992397</v>
      </c>
      <c r="AE14" s="17"/>
      <c r="AF14" s="17">
        <v>0.51211991150868297</v>
      </c>
      <c r="AG14" s="17">
        <v>0.51230971046846796</v>
      </c>
      <c r="AH14" s="17" t="s">
        <v>89</v>
      </c>
      <c r="AI14" s="17">
        <v>0.456472465840354</v>
      </c>
      <c r="AJ14" s="17">
        <v>0.41252044621914902</v>
      </c>
      <c r="AK14" s="17">
        <v>0.401660016058422</v>
      </c>
      <c r="AL14" s="17">
        <v>0.49094113088498498</v>
      </c>
      <c r="AM14" s="17"/>
      <c r="AN14" s="17">
        <v>0.43605275138809002</v>
      </c>
      <c r="AO14" s="17">
        <v>0.55286114343101</v>
      </c>
      <c r="AP14" s="17">
        <v>0.40824731502380501</v>
      </c>
      <c r="AQ14" s="17"/>
      <c r="AR14" s="17">
        <v>0.48057458585830798</v>
      </c>
      <c r="AS14" s="17">
        <v>0.47416717945561199</v>
      </c>
      <c r="AT14" s="17">
        <v>0.56287254199813097</v>
      </c>
      <c r="AU14" s="17">
        <v>0.26682701850309898</v>
      </c>
      <c r="AV14" s="17">
        <v>0.42163153375262402</v>
      </c>
      <c r="AW14" s="17"/>
      <c r="AX14" s="17">
        <v>0.473978328483806</v>
      </c>
      <c r="AY14" s="17">
        <v>0.48856950359205398</v>
      </c>
      <c r="AZ14" s="17">
        <v>0.50105286041995001</v>
      </c>
      <c r="BA14" s="17">
        <v>0.40440270507757398</v>
      </c>
      <c r="BB14" s="17">
        <v>0.56472934472294201</v>
      </c>
      <c r="BC14" s="17"/>
      <c r="BD14" s="17">
        <v>0.46775276730811699</v>
      </c>
      <c r="BE14" s="17">
        <v>0.45392814883006499</v>
      </c>
      <c r="BF14" s="17">
        <v>0.51898180417983797</v>
      </c>
      <c r="BG14" s="17">
        <v>0.427227491631684</v>
      </c>
      <c r="BH14" s="17">
        <v>0.57907924884615403</v>
      </c>
      <c r="BI14" s="17">
        <v>0.48151828873999403</v>
      </c>
      <c r="BJ14" s="17"/>
      <c r="BK14" s="17">
        <v>0.50706006430883199</v>
      </c>
      <c r="BL14" s="17">
        <v>0.47737269502364699</v>
      </c>
      <c r="BM14" s="17">
        <v>0.45481130052581997</v>
      </c>
      <c r="BN14" s="17">
        <v>0.44147558243775797</v>
      </c>
      <c r="BO14" s="17">
        <v>0.44938407832267102</v>
      </c>
    </row>
    <row r="15" spans="2:67" x14ac:dyDescent="0.35">
      <c r="B15" t="s">
        <v>81</v>
      </c>
      <c r="C15" s="17">
        <v>0.468117363188914</v>
      </c>
      <c r="D15" s="17">
        <v>0.42776779896120998</v>
      </c>
      <c r="E15" s="17">
        <v>0.50492802693905303</v>
      </c>
      <c r="F15" s="17"/>
      <c r="G15" s="17">
        <v>0.42804907956092803</v>
      </c>
      <c r="H15" s="17">
        <v>0.37408852344917298</v>
      </c>
      <c r="I15" s="17">
        <v>0.41334701543826702</v>
      </c>
      <c r="J15" s="17">
        <v>0.47402543962246702</v>
      </c>
      <c r="K15" s="17">
        <v>0.51963331205159802</v>
      </c>
      <c r="L15" s="17">
        <v>0.57650009102741195</v>
      </c>
      <c r="M15" s="17"/>
      <c r="N15" s="17">
        <v>0.44438967502883803</v>
      </c>
      <c r="O15" s="17">
        <v>0.49260283274265898</v>
      </c>
      <c r="P15" s="17">
        <v>0.470459990894396</v>
      </c>
      <c r="Q15" s="17">
        <v>0.46680680115885398</v>
      </c>
      <c r="R15" s="17"/>
      <c r="S15" s="17">
        <v>0.42317738593285098</v>
      </c>
      <c r="T15" s="17">
        <v>0.53534207718597004</v>
      </c>
      <c r="U15" s="17">
        <v>0.50284444709405796</v>
      </c>
      <c r="V15" s="17">
        <v>0.51778951898050696</v>
      </c>
      <c r="W15" s="17">
        <v>0.40219981887967299</v>
      </c>
      <c r="X15" s="17">
        <v>0.36068503207046498</v>
      </c>
      <c r="Y15" s="17">
        <v>0.42480667589950499</v>
      </c>
      <c r="Z15" s="17">
        <v>0.45841738067243198</v>
      </c>
      <c r="AA15" s="17">
        <v>0.44752548655317598</v>
      </c>
      <c r="AB15" s="17">
        <v>0.52440919276759601</v>
      </c>
      <c r="AC15" s="17">
        <v>0.44951718298475102</v>
      </c>
      <c r="AD15" s="17">
        <v>0.68706727155709701</v>
      </c>
      <c r="AE15" s="17"/>
      <c r="AF15" s="17">
        <v>0.531035404648732</v>
      </c>
      <c r="AG15" s="17">
        <v>0.44188238422237403</v>
      </c>
      <c r="AH15" s="17" t="s">
        <v>89</v>
      </c>
      <c r="AI15" s="17">
        <v>0.40551137538649401</v>
      </c>
      <c r="AJ15" s="17">
        <v>0.42758158824828602</v>
      </c>
      <c r="AK15" s="17">
        <v>0.42878013012760802</v>
      </c>
      <c r="AL15" s="17">
        <v>0.44263489305970499</v>
      </c>
      <c r="AM15" s="17"/>
      <c r="AN15" s="17">
        <v>0.46652070492192599</v>
      </c>
      <c r="AO15" s="17">
        <v>0.49528773405880799</v>
      </c>
      <c r="AP15" s="17">
        <v>0.41896776033844002</v>
      </c>
      <c r="AQ15" s="17"/>
      <c r="AR15" s="17">
        <v>0.44702183544101598</v>
      </c>
      <c r="AS15" s="17">
        <v>0.46417881079729201</v>
      </c>
      <c r="AT15" s="17">
        <v>0.58521165757464699</v>
      </c>
      <c r="AU15" s="17">
        <v>0.332655392599009</v>
      </c>
      <c r="AV15" s="17">
        <v>0.44224181825046399</v>
      </c>
      <c r="AW15" s="17"/>
      <c r="AX15" s="17">
        <v>0.462901307328071</v>
      </c>
      <c r="AY15" s="17">
        <v>0.467939126961605</v>
      </c>
      <c r="AZ15" s="17">
        <v>0.54671599588155495</v>
      </c>
      <c r="BA15" s="17">
        <v>0.41341123853225897</v>
      </c>
      <c r="BB15" s="17">
        <v>0.50115212531278297</v>
      </c>
      <c r="BC15" s="17"/>
      <c r="BD15" s="17">
        <v>0.48925553511509501</v>
      </c>
      <c r="BE15" s="17">
        <v>0.42765253885693399</v>
      </c>
      <c r="BF15" s="17">
        <v>0.522495856428283</v>
      </c>
      <c r="BG15" s="17">
        <v>0.40101652347247602</v>
      </c>
      <c r="BH15" s="17">
        <v>0.53206098211804798</v>
      </c>
      <c r="BI15" s="17">
        <v>0.46459527471414103</v>
      </c>
      <c r="BJ15" s="17"/>
      <c r="BK15" s="17">
        <v>0.47142475103631298</v>
      </c>
      <c r="BL15" s="17">
        <v>0.50174793248049798</v>
      </c>
      <c r="BM15" s="17">
        <v>0.42886833596613999</v>
      </c>
      <c r="BN15" s="17">
        <v>0.425504014886052</v>
      </c>
      <c r="BO15" s="17">
        <v>0.52058852309895798</v>
      </c>
    </row>
    <row r="16" spans="2:67" x14ac:dyDescent="0.35">
      <c r="B16" t="s">
        <v>82</v>
      </c>
      <c r="C16" s="17">
        <v>0.43920361115485201</v>
      </c>
      <c r="D16" s="17">
        <v>0.39356886417272402</v>
      </c>
      <c r="E16" s="17">
        <v>0.48516291210854101</v>
      </c>
      <c r="F16" s="17"/>
      <c r="G16" s="17">
        <v>0.44755656884649903</v>
      </c>
      <c r="H16" s="17">
        <v>0.46711366443507302</v>
      </c>
      <c r="I16" s="17">
        <v>0.43242612003164899</v>
      </c>
      <c r="J16" s="17">
        <v>0.44458367058711301</v>
      </c>
      <c r="K16" s="17">
        <v>0.39390992814578002</v>
      </c>
      <c r="L16" s="17">
        <v>0.44239572161722301</v>
      </c>
      <c r="M16" s="17"/>
      <c r="N16" s="17">
        <v>0.46706533204504302</v>
      </c>
      <c r="O16" s="17">
        <v>0.45958458073675701</v>
      </c>
      <c r="P16" s="17">
        <v>0.42733587134908202</v>
      </c>
      <c r="Q16" s="17">
        <v>0.39470161334786102</v>
      </c>
      <c r="R16" s="17"/>
      <c r="S16" s="17">
        <v>0.48422809760355501</v>
      </c>
      <c r="T16" s="17">
        <v>0.41029976151750203</v>
      </c>
      <c r="U16" s="17">
        <v>0.38502252254726499</v>
      </c>
      <c r="V16" s="17">
        <v>0.31685240150810101</v>
      </c>
      <c r="W16" s="17">
        <v>0.36775603839530302</v>
      </c>
      <c r="X16" s="17">
        <v>0.40582746629970901</v>
      </c>
      <c r="Y16" s="17">
        <v>0.48400637685214998</v>
      </c>
      <c r="Z16" s="17">
        <v>0.42632577535763999</v>
      </c>
      <c r="AA16" s="17">
        <v>0.49091499182492898</v>
      </c>
      <c r="AB16" s="17">
        <v>0.46364470581978301</v>
      </c>
      <c r="AC16" s="17">
        <v>0.59526651677203302</v>
      </c>
      <c r="AD16" s="17">
        <v>0.50639697156042596</v>
      </c>
      <c r="AE16" s="17"/>
      <c r="AF16" s="17">
        <v>0.43188509949472098</v>
      </c>
      <c r="AG16" s="17">
        <v>0.473688101449661</v>
      </c>
      <c r="AH16" s="17" t="s">
        <v>89</v>
      </c>
      <c r="AI16" s="17">
        <v>0.39370604587020103</v>
      </c>
      <c r="AJ16" s="17">
        <v>0.43245176073255998</v>
      </c>
      <c r="AK16" s="17">
        <v>0.44618776883434902</v>
      </c>
      <c r="AL16" s="17">
        <v>0.38287513267655798</v>
      </c>
      <c r="AM16" s="17"/>
      <c r="AN16" s="17">
        <v>0.42480702765971001</v>
      </c>
      <c r="AO16" s="17">
        <v>0.47254349106009502</v>
      </c>
      <c r="AP16" s="17">
        <v>0.34032257440116098</v>
      </c>
      <c r="AQ16" s="17"/>
      <c r="AR16" s="17">
        <v>0.42647877762092201</v>
      </c>
      <c r="AS16" s="17">
        <v>0.46910124821103999</v>
      </c>
      <c r="AT16" s="17">
        <v>0.48520688610274398</v>
      </c>
      <c r="AU16" s="17">
        <v>0.33603575736980701</v>
      </c>
      <c r="AV16" s="17">
        <v>0.37712984358697199</v>
      </c>
      <c r="AW16" s="17"/>
      <c r="AX16" s="17">
        <v>0.460382725588661</v>
      </c>
      <c r="AY16" s="17">
        <v>0.49133462420672902</v>
      </c>
      <c r="AZ16" s="17">
        <v>0.42758424793359201</v>
      </c>
      <c r="BA16" s="17">
        <v>0.37185837769889502</v>
      </c>
      <c r="BB16" s="17">
        <v>0.43745044244172698</v>
      </c>
      <c r="BC16" s="17"/>
      <c r="BD16" s="17">
        <v>0.49157682985490703</v>
      </c>
      <c r="BE16" s="17">
        <v>0.43987634767810502</v>
      </c>
      <c r="BF16" s="17">
        <v>0.46233449945648297</v>
      </c>
      <c r="BG16" s="17">
        <v>0.37313845018999597</v>
      </c>
      <c r="BH16" s="17">
        <v>0.49292338238196098</v>
      </c>
      <c r="BI16" s="17">
        <v>0.42262985381708901</v>
      </c>
      <c r="BJ16" s="17"/>
      <c r="BK16" s="17">
        <v>0.37929397605153697</v>
      </c>
      <c r="BL16" s="17">
        <v>0.45995002335121898</v>
      </c>
      <c r="BM16" s="17">
        <v>0.45508158319472197</v>
      </c>
      <c r="BN16" s="17">
        <v>0.49677300765821097</v>
      </c>
      <c r="BO16" s="17">
        <v>0.37249734285286301</v>
      </c>
    </row>
    <row r="17" spans="2:67" x14ac:dyDescent="0.35">
      <c r="B17" t="s">
        <v>83</v>
      </c>
      <c r="C17" s="17">
        <v>0.42147346357057103</v>
      </c>
      <c r="D17" s="17">
        <v>0.39756248516752002</v>
      </c>
      <c r="E17" s="17">
        <v>0.44307181260714401</v>
      </c>
      <c r="F17" s="17"/>
      <c r="G17" s="17">
        <v>0.48702659051290198</v>
      </c>
      <c r="H17" s="17">
        <v>0.40334765346089302</v>
      </c>
      <c r="I17" s="17">
        <v>0.41760955484638601</v>
      </c>
      <c r="J17" s="17">
        <v>0.42924874511143302</v>
      </c>
      <c r="K17" s="17">
        <v>0.37089806134377701</v>
      </c>
      <c r="L17" s="17">
        <v>0.42286749987489403</v>
      </c>
      <c r="M17" s="17"/>
      <c r="N17" s="17">
        <v>0.42165171697773801</v>
      </c>
      <c r="O17" s="17">
        <v>0.42229552823542699</v>
      </c>
      <c r="P17" s="17">
        <v>0.42228744614339198</v>
      </c>
      <c r="Q17" s="17">
        <v>0.41392643324714801</v>
      </c>
      <c r="R17" s="17"/>
      <c r="S17" s="17">
        <v>0.42453806950683698</v>
      </c>
      <c r="T17" s="17">
        <v>0.47307086053687603</v>
      </c>
      <c r="U17" s="17">
        <v>0.44178354918865098</v>
      </c>
      <c r="V17" s="17">
        <v>0.51681789748957396</v>
      </c>
      <c r="W17" s="17">
        <v>0.50796197538847299</v>
      </c>
      <c r="X17" s="17">
        <v>0.37288142401838797</v>
      </c>
      <c r="Y17" s="17">
        <v>0.38453871861919597</v>
      </c>
      <c r="Z17" s="17">
        <v>0.432100923297349</v>
      </c>
      <c r="AA17" s="17">
        <v>0.39520264438461</v>
      </c>
      <c r="AB17" s="17">
        <v>0.25368651448332302</v>
      </c>
      <c r="AC17" s="17">
        <v>0.464396187244905</v>
      </c>
      <c r="AD17" s="17">
        <v>0.39927449178281299</v>
      </c>
      <c r="AE17" s="17"/>
      <c r="AF17" s="17">
        <v>0.41028535234164798</v>
      </c>
      <c r="AG17" s="17">
        <v>0.42161222444801999</v>
      </c>
      <c r="AH17" s="17" t="s">
        <v>89</v>
      </c>
      <c r="AI17" s="17">
        <v>0.43991696859854701</v>
      </c>
      <c r="AJ17" s="17">
        <v>0.41598474492083798</v>
      </c>
      <c r="AK17" s="17">
        <v>0.418701375460518</v>
      </c>
      <c r="AL17" s="17">
        <v>0.48745434735488202</v>
      </c>
      <c r="AM17" s="17"/>
      <c r="AN17" s="17">
        <v>0.37611451644366301</v>
      </c>
      <c r="AO17" s="17">
        <v>0.43852552479542201</v>
      </c>
      <c r="AP17" s="17">
        <v>0.41828698915458801</v>
      </c>
      <c r="AQ17" s="17"/>
      <c r="AR17" s="17">
        <v>0.37569441546445098</v>
      </c>
      <c r="AS17" s="17">
        <v>0.45660618433641798</v>
      </c>
      <c r="AT17" s="17">
        <v>0.52700523983598202</v>
      </c>
      <c r="AU17" s="17">
        <v>0.34096697378749002</v>
      </c>
      <c r="AV17" s="17">
        <v>0.406910669162871</v>
      </c>
      <c r="AW17" s="17"/>
      <c r="AX17" s="17">
        <v>0.35563397235303201</v>
      </c>
      <c r="AY17" s="17">
        <v>0.45487193090032801</v>
      </c>
      <c r="AZ17" s="17">
        <v>0.49252724820259602</v>
      </c>
      <c r="BA17" s="17">
        <v>0.29537308411596902</v>
      </c>
      <c r="BB17" s="17">
        <v>0.577084566003084</v>
      </c>
      <c r="BC17" s="17"/>
      <c r="BD17" s="17">
        <v>0.46037934932000002</v>
      </c>
      <c r="BE17" s="17">
        <v>0.37529814716608501</v>
      </c>
      <c r="BF17" s="17">
        <v>0.51631102740414603</v>
      </c>
      <c r="BG17" s="17">
        <v>0.27984128778303802</v>
      </c>
      <c r="BH17" s="17">
        <v>0.58727937513763595</v>
      </c>
      <c r="BI17" s="17">
        <v>0.42723572272495203</v>
      </c>
      <c r="BJ17" s="17"/>
      <c r="BK17" s="17">
        <v>0.409412137599519</v>
      </c>
      <c r="BL17" s="17">
        <v>0.452424768984791</v>
      </c>
      <c r="BM17" s="17">
        <v>0.41094278272055001</v>
      </c>
      <c r="BN17" s="17">
        <v>0.41600342024117598</v>
      </c>
      <c r="BO17" s="17">
        <v>0.366107507167093</v>
      </c>
    </row>
    <row r="18" spans="2:67" x14ac:dyDescent="0.35">
      <c r="B18" t="s">
        <v>84</v>
      </c>
      <c r="C18" s="17">
        <v>0.36830757730366898</v>
      </c>
      <c r="D18" s="17">
        <v>0.34212103700783503</v>
      </c>
      <c r="E18" s="17">
        <v>0.39256773825290497</v>
      </c>
      <c r="F18" s="17"/>
      <c r="G18" s="17">
        <v>0.366180039628</v>
      </c>
      <c r="H18" s="17">
        <v>0.40229287411553499</v>
      </c>
      <c r="I18" s="17">
        <v>0.40432239944436799</v>
      </c>
      <c r="J18" s="17">
        <v>0.38792611147098399</v>
      </c>
      <c r="K18" s="17">
        <v>0.34034730820081899</v>
      </c>
      <c r="L18" s="17">
        <v>0.315843283856792</v>
      </c>
      <c r="M18" s="17"/>
      <c r="N18" s="17">
        <v>0.41023642086235801</v>
      </c>
      <c r="O18" s="17">
        <v>0.38492853695152301</v>
      </c>
      <c r="P18" s="17">
        <v>0.33815271890586401</v>
      </c>
      <c r="Q18" s="17">
        <v>0.32994223971564401</v>
      </c>
      <c r="R18" s="17"/>
      <c r="S18" s="17">
        <v>0.41673847975761003</v>
      </c>
      <c r="T18" s="17">
        <v>0.38385930479873198</v>
      </c>
      <c r="U18" s="17">
        <v>0.31775045416293402</v>
      </c>
      <c r="V18" s="17">
        <v>0.29800968071106299</v>
      </c>
      <c r="W18" s="17">
        <v>0.30674672481301202</v>
      </c>
      <c r="X18" s="17">
        <v>0.36408284947332997</v>
      </c>
      <c r="Y18" s="17">
        <v>0.33202169134384402</v>
      </c>
      <c r="Z18" s="17">
        <v>0.40170565942846498</v>
      </c>
      <c r="AA18" s="17">
        <v>0.41178828499531001</v>
      </c>
      <c r="AB18" s="17">
        <v>0.35767593115727903</v>
      </c>
      <c r="AC18" s="17">
        <v>0.43965141072213199</v>
      </c>
      <c r="AD18" s="17">
        <v>0.38100700501895302</v>
      </c>
      <c r="AE18" s="17"/>
      <c r="AF18" s="17">
        <v>0.33936062826510199</v>
      </c>
      <c r="AG18" s="17">
        <v>0.36862590712232901</v>
      </c>
      <c r="AH18" s="17" t="s">
        <v>89</v>
      </c>
      <c r="AI18" s="17">
        <v>0.36339724572260002</v>
      </c>
      <c r="AJ18" s="17">
        <v>0.392602916814906</v>
      </c>
      <c r="AK18" s="17">
        <v>0.41891265666035399</v>
      </c>
      <c r="AL18" s="17">
        <v>0.31968283214515503</v>
      </c>
      <c r="AM18" s="17"/>
      <c r="AN18" s="17">
        <v>0.30522357607093198</v>
      </c>
      <c r="AO18" s="17">
        <v>0.41267070387379201</v>
      </c>
      <c r="AP18" s="17">
        <v>0.38122583857661202</v>
      </c>
      <c r="AQ18" s="17"/>
      <c r="AR18" s="17">
        <v>0.31515789768455799</v>
      </c>
      <c r="AS18" s="17">
        <v>0.40245277625158099</v>
      </c>
      <c r="AT18" s="17">
        <v>0.44988013795842702</v>
      </c>
      <c r="AU18" s="17">
        <v>0.14754856856672999</v>
      </c>
      <c r="AV18" s="17">
        <v>0.35365881119175802</v>
      </c>
      <c r="AW18" s="17"/>
      <c r="AX18" s="17">
        <v>0.34309155789071899</v>
      </c>
      <c r="AY18" s="17">
        <v>0.40592765411926002</v>
      </c>
      <c r="AZ18" s="17">
        <v>0.37017927712369803</v>
      </c>
      <c r="BA18" s="17">
        <v>0.25705862533826701</v>
      </c>
      <c r="BB18" s="17">
        <v>0.44490678434201703</v>
      </c>
      <c r="BC18" s="17"/>
      <c r="BD18" s="17">
        <v>0.40716412804744001</v>
      </c>
      <c r="BE18" s="17">
        <v>0.322801403254241</v>
      </c>
      <c r="BF18" s="17">
        <v>0.44243503370811899</v>
      </c>
      <c r="BG18" s="17">
        <v>0.28004554322646602</v>
      </c>
      <c r="BH18" s="17">
        <v>0.43385948369139798</v>
      </c>
      <c r="BI18" s="17">
        <v>0.35589711822718201</v>
      </c>
      <c r="BJ18" s="17"/>
      <c r="BK18" s="17">
        <v>0.33565870100623402</v>
      </c>
      <c r="BL18" s="17">
        <v>0.37017008125932799</v>
      </c>
      <c r="BM18" s="17">
        <v>0.36070938897731902</v>
      </c>
      <c r="BN18" s="17">
        <v>0.45174083900801898</v>
      </c>
      <c r="BO18" s="17">
        <v>0.45875109570693601</v>
      </c>
    </row>
    <row r="19" spans="2:67" x14ac:dyDescent="0.35">
      <c r="B19" t="s">
        <v>85</v>
      </c>
      <c r="C19" s="17">
        <v>0.28911399889490402</v>
      </c>
      <c r="D19" s="17">
        <v>0.26037740611923899</v>
      </c>
      <c r="E19" s="17">
        <v>0.31283647934034398</v>
      </c>
      <c r="F19" s="17"/>
      <c r="G19" s="17">
        <v>0.36431444342601699</v>
      </c>
      <c r="H19" s="17">
        <v>0.30942081167688201</v>
      </c>
      <c r="I19" s="17">
        <v>0.29225099305274599</v>
      </c>
      <c r="J19" s="17">
        <v>0.28606949446214303</v>
      </c>
      <c r="K19" s="17">
        <v>0.28635796297796101</v>
      </c>
      <c r="L19" s="17">
        <v>0.223865603453343</v>
      </c>
      <c r="M19" s="17"/>
      <c r="N19" s="17">
        <v>0.33234643777023698</v>
      </c>
      <c r="O19" s="17">
        <v>0.31293482939589201</v>
      </c>
      <c r="P19" s="17">
        <v>0.256009596057161</v>
      </c>
      <c r="Q19" s="17">
        <v>0.24367358293304101</v>
      </c>
      <c r="R19" s="17"/>
      <c r="S19" s="17">
        <v>0.32995401001424202</v>
      </c>
      <c r="T19" s="17">
        <v>0.30314938214100301</v>
      </c>
      <c r="U19" s="17">
        <v>0.26769209330328497</v>
      </c>
      <c r="V19" s="17">
        <v>0.239421384752278</v>
      </c>
      <c r="W19" s="17">
        <v>0.20868092091805701</v>
      </c>
      <c r="X19" s="17">
        <v>0.31250926940490098</v>
      </c>
      <c r="Y19" s="17">
        <v>0.26131549231222501</v>
      </c>
      <c r="Z19" s="17">
        <v>0.26014645409134701</v>
      </c>
      <c r="AA19" s="17">
        <v>0.282772564090363</v>
      </c>
      <c r="AB19" s="17">
        <v>0.28037398891105297</v>
      </c>
      <c r="AC19" s="17">
        <v>0.35378417145848901</v>
      </c>
      <c r="AD19" s="17">
        <v>0.41508966004131598</v>
      </c>
      <c r="AE19" s="17"/>
      <c r="AF19" s="17">
        <v>0.270594708275817</v>
      </c>
      <c r="AG19" s="17">
        <v>0.28870849143115102</v>
      </c>
      <c r="AH19" s="17" t="s">
        <v>89</v>
      </c>
      <c r="AI19" s="17">
        <v>0.22462085610535901</v>
      </c>
      <c r="AJ19" s="17">
        <v>0.26242951455841002</v>
      </c>
      <c r="AK19" s="17">
        <v>0.34873685788606201</v>
      </c>
      <c r="AL19" s="17">
        <v>0.26456199858888102</v>
      </c>
      <c r="AM19" s="17"/>
      <c r="AN19" s="17">
        <v>0.224740997720144</v>
      </c>
      <c r="AO19" s="17">
        <v>0.324348683808934</v>
      </c>
      <c r="AP19" s="17">
        <v>0.27541130446406897</v>
      </c>
      <c r="AQ19" s="17"/>
      <c r="AR19" s="17">
        <v>0.21590446402452301</v>
      </c>
      <c r="AS19" s="17">
        <v>0.31347226680381102</v>
      </c>
      <c r="AT19" s="17">
        <v>0.391532588176773</v>
      </c>
      <c r="AU19" s="17">
        <v>0.20392973390243399</v>
      </c>
      <c r="AV19" s="17">
        <v>0.24903468312483901</v>
      </c>
      <c r="AW19" s="17"/>
      <c r="AX19" s="17">
        <v>0.20178965564690199</v>
      </c>
      <c r="AY19" s="17">
        <v>0.33254116048694399</v>
      </c>
      <c r="AZ19" s="17">
        <v>0.33272511871802601</v>
      </c>
      <c r="BA19" s="17">
        <v>0.17920576402659999</v>
      </c>
      <c r="BB19" s="17">
        <v>0.46304945018792898</v>
      </c>
      <c r="BC19" s="17"/>
      <c r="BD19" s="17">
        <v>0.34287868764835999</v>
      </c>
      <c r="BE19" s="17">
        <v>0.21077603943901099</v>
      </c>
      <c r="BF19" s="17">
        <v>0.29777307406652298</v>
      </c>
      <c r="BG19" s="17">
        <v>0.19582989832047801</v>
      </c>
      <c r="BH19" s="17">
        <v>0.51726206561855104</v>
      </c>
      <c r="BI19" s="17">
        <v>0.24379420628634599</v>
      </c>
      <c r="BJ19" s="17"/>
      <c r="BK19" s="17">
        <v>0.248969824581667</v>
      </c>
      <c r="BL19" s="17">
        <v>0.29007467074875198</v>
      </c>
      <c r="BM19" s="17">
        <v>0.32291562534024898</v>
      </c>
      <c r="BN19" s="17">
        <v>0.34841173072251602</v>
      </c>
      <c r="BO19" s="17">
        <v>0.35184207614151902</v>
      </c>
    </row>
    <row r="20" spans="2:67" x14ac:dyDescent="0.35">
      <c r="B20" t="s">
        <v>86</v>
      </c>
      <c r="C20" s="17">
        <v>0.22422514176887201</v>
      </c>
      <c r="D20" s="17">
        <v>0.219039605137198</v>
      </c>
      <c r="E20" s="17">
        <v>0.226561661654645</v>
      </c>
      <c r="F20" s="17"/>
      <c r="G20" s="17">
        <v>0.18646138377579299</v>
      </c>
      <c r="H20" s="17">
        <v>0.181538539069172</v>
      </c>
      <c r="I20" s="17">
        <v>0.21884626705163701</v>
      </c>
      <c r="J20" s="17">
        <v>0.25779890716445197</v>
      </c>
      <c r="K20" s="17">
        <v>0.247984382810094</v>
      </c>
      <c r="L20" s="17">
        <v>0.245601088669583</v>
      </c>
      <c r="M20" s="17"/>
      <c r="N20" s="17">
        <v>0.22196604371113701</v>
      </c>
      <c r="O20" s="17">
        <v>0.230519384237208</v>
      </c>
      <c r="P20" s="17">
        <v>0.22608718508490899</v>
      </c>
      <c r="Q20" s="17">
        <v>0.216637925371652</v>
      </c>
      <c r="R20" s="17"/>
      <c r="S20" s="17">
        <v>0.240429327018712</v>
      </c>
      <c r="T20" s="17">
        <v>0.22438685793087901</v>
      </c>
      <c r="U20" s="17">
        <v>0.26836010686630002</v>
      </c>
      <c r="V20" s="17">
        <v>0.24395205363887301</v>
      </c>
      <c r="W20" s="17">
        <v>0.27257087820533799</v>
      </c>
      <c r="X20" s="17">
        <v>0.21506913245852599</v>
      </c>
      <c r="Y20" s="17">
        <v>0.235759901986687</v>
      </c>
      <c r="Z20" s="17">
        <v>0.17375570591234399</v>
      </c>
      <c r="AA20" s="17">
        <v>0.168547608963315</v>
      </c>
      <c r="AB20" s="17">
        <v>0.16154229212438301</v>
      </c>
      <c r="AC20" s="17">
        <v>0.26351852582886998</v>
      </c>
      <c r="AD20" s="17">
        <v>0.24957961910273899</v>
      </c>
      <c r="AE20" s="17"/>
      <c r="AF20" s="17">
        <v>0.23227246810161101</v>
      </c>
      <c r="AG20" s="17">
        <v>0.25214902392984001</v>
      </c>
      <c r="AH20" s="17" t="s">
        <v>89</v>
      </c>
      <c r="AI20" s="17">
        <v>0.266831932465804</v>
      </c>
      <c r="AJ20" s="17">
        <v>0.152935413274149</v>
      </c>
      <c r="AK20" s="17">
        <v>0.19679625292896299</v>
      </c>
      <c r="AL20" s="17">
        <v>0.20365940551355</v>
      </c>
      <c r="AM20" s="17"/>
      <c r="AN20" s="17">
        <v>0.21674540761313399</v>
      </c>
      <c r="AO20" s="17">
        <v>0.25927793025469797</v>
      </c>
      <c r="AP20" s="17">
        <v>0.18350141470314599</v>
      </c>
      <c r="AQ20" s="17"/>
      <c r="AR20" s="17">
        <v>0.203672271605293</v>
      </c>
      <c r="AS20" s="17">
        <v>0.26562330191452999</v>
      </c>
      <c r="AT20" s="17">
        <v>0.26399899247637298</v>
      </c>
      <c r="AU20" s="17">
        <v>9.5714556773520906E-2</v>
      </c>
      <c r="AV20" s="17">
        <v>0.16605118043602199</v>
      </c>
      <c r="AW20" s="17"/>
      <c r="AX20" s="17">
        <v>0.177701050596379</v>
      </c>
      <c r="AY20" s="17">
        <v>0.27478632575408501</v>
      </c>
      <c r="AZ20" s="17">
        <v>0.219070622074681</v>
      </c>
      <c r="BA20" s="17">
        <v>0.13082507163189599</v>
      </c>
      <c r="BB20" s="17">
        <v>0.35354246563941999</v>
      </c>
      <c r="BC20" s="17"/>
      <c r="BD20" s="17">
        <v>0.26816577350307802</v>
      </c>
      <c r="BE20" s="17">
        <v>0.186841964678302</v>
      </c>
      <c r="BF20" s="17">
        <v>0.26768899581910899</v>
      </c>
      <c r="BG20" s="17">
        <v>0.14166786401158099</v>
      </c>
      <c r="BH20" s="17">
        <v>0.28912441633588298</v>
      </c>
      <c r="BI20" s="17">
        <v>0.254790763391819</v>
      </c>
      <c r="BJ20" s="17"/>
      <c r="BK20" s="17">
        <v>0.227596682477363</v>
      </c>
      <c r="BL20" s="17">
        <v>0.20850734369916901</v>
      </c>
      <c r="BM20" s="17">
        <v>0.216666615231561</v>
      </c>
      <c r="BN20" s="17">
        <v>0.216293223509644</v>
      </c>
      <c r="BO20" s="17">
        <v>0.32940777880511801</v>
      </c>
    </row>
    <row r="21" spans="2:67" x14ac:dyDescent="0.35">
      <c r="B21" t="s">
        <v>87</v>
      </c>
      <c r="C21" s="17">
        <v>6.91249714925323E-2</v>
      </c>
      <c r="D21" s="17">
        <v>6.2474917221555099E-2</v>
      </c>
      <c r="E21" s="17">
        <v>7.62892579079998E-2</v>
      </c>
      <c r="F21" s="17"/>
      <c r="G21" s="17">
        <v>6.7951791849807597E-2</v>
      </c>
      <c r="H21" s="17">
        <v>8.2172567242071295E-2</v>
      </c>
      <c r="I21" s="17">
        <v>5.5762137562029898E-2</v>
      </c>
      <c r="J21" s="17">
        <v>7.5666196735695607E-2</v>
      </c>
      <c r="K21" s="17">
        <v>7.1423265399114505E-2</v>
      </c>
      <c r="L21" s="17">
        <v>6.3319948696977907E-2</v>
      </c>
      <c r="M21" s="17"/>
      <c r="N21" s="17">
        <v>3.4143883901981802E-2</v>
      </c>
      <c r="O21" s="17">
        <v>6.9650143898474806E-2</v>
      </c>
      <c r="P21" s="17">
        <v>8.2996742612503296E-2</v>
      </c>
      <c r="Q21" s="17">
        <v>9.4773546087128194E-2</v>
      </c>
      <c r="R21" s="17"/>
      <c r="S21" s="17">
        <v>7.72732439440591E-2</v>
      </c>
      <c r="T21" s="17">
        <v>5.9278637897870197E-2</v>
      </c>
      <c r="U21" s="17">
        <v>8.2897080184607702E-2</v>
      </c>
      <c r="V21" s="17">
        <v>0.103622890176328</v>
      </c>
      <c r="W21" s="17">
        <v>5.51010890952051E-2</v>
      </c>
      <c r="X21" s="17">
        <v>0.113531941654666</v>
      </c>
      <c r="Y21" s="17">
        <v>3.5794226178801902E-2</v>
      </c>
      <c r="Z21" s="17">
        <v>6.0706638322913099E-2</v>
      </c>
      <c r="AA21" s="17">
        <v>6.4536056913117104E-2</v>
      </c>
      <c r="AB21" s="17">
        <v>3.8701394679109602E-2</v>
      </c>
      <c r="AC21" s="17">
        <v>5.6390738627849102E-2</v>
      </c>
      <c r="AD21" s="17">
        <v>6.2528739149413801E-2</v>
      </c>
      <c r="AE21" s="17"/>
      <c r="AF21" s="17">
        <v>5.1070312638504103E-2</v>
      </c>
      <c r="AG21" s="17">
        <v>6.6226122934823994E-2</v>
      </c>
      <c r="AH21" s="17" t="s">
        <v>89</v>
      </c>
      <c r="AI21" s="17">
        <v>0.10088968858411899</v>
      </c>
      <c r="AJ21" s="17">
        <v>5.6843331228225803E-2</v>
      </c>
      <c r="AK21" s="17">
        <v>7.9831141366336095E-2</v>
      </c>
      <c r="AL21" s="17">
        <v>0.13986497271465501</v>
      </c>
      <c r="AM21" s="17"/>
      <c r="AN21" s="17">
        <v>7.4379206890476696E-2</v>
      </c>
      <c r="AO21" s="17">
        <v>5.2394521179712897E-2</v>
      </c>
      <c r="AP21" s="17">
        <v>9.6884852020151194E-2</v>
      </c>
      <c r="AQ21" s="17"/>
      <c r="AR21" s="17">
        <v>6.6338399843284504E-2</v>
      </c>
      <c r="AS21" s="17">
        <v>5.6634475525614299E-2</v>
      </c>
      <c r="AT21" s="17">
        <v>3.6774206160629201E-2</v>
      </c>
      <c r="AU21" s="17">
        <v>0.104207893706352</v>
      </c>
      <c r="AV21" s="17">
        <v>0.10093069110193501</v>
      </c>
      <c r="AW21" s="17"/>
      <c r="AX21" s="17">
        <v>5.6291859896111802E-2</v>
      </c>
      <c r="AY21" s="17">
        <v>6.0097162814263798E-2</v>
      </c>
      <c r="AZ21" s="17">
        <v>4.76891908887173E-2</v>
      </c>
      <c r="BA21" s="17">
        <v>7.6063388066448995E-2</v>
      </c>
      <c r="BB21" s="17">
        <v>7.7346485012529803E-2</v>
      </c>
      <c r="BC21" s="17"/>
      <c r="BD21" s="17">
        <v>5.0564016635466003E-2</v>
      </c>
      <c r="BE21" s="17">
        <v>5.4577684587739601E-2</v>
      </c>
      <c r="BF21" s="17">
        <v>5.1997996454369901E-2</v>
      </c>
      <c r="BG21" s="17">
        <v>7.5632264924279005E-2</v>
      </c>
      <c r="BH21" s="17">
        <v>3.9051003920110301E-2</v>
      </c>
      <c r="BI21" s="17">
        <v>0.145084325131241</v>
      </c>
      <c r="BJ21" s="17"/>
      <c r="BK21" s="17">
        <v>0.101688317792429</v>
      </c>
      <c r="BL21" s="17">
        <v>5.9355093332727198E-2</v>
      </c>
      <c r="BM21" s="17">
        <v>7.2107997917812805E-2</v>
      </c>
      <c r="BN21" s="17">
        <v>3.6219015535806899E-2</v>
      </c>
      <c r="BO21" s="17">
        <v>4.8773216876584098E-2</v>
      </c>
    </row>
    <row r="22" spans="2:67" x14ac:dyDescent="0.35">
      <c r="B22" t="s">
        <v>88</v>
      </c>
      <c r="C22" s="17">
        <v>5.3632327597782699E-2</v>
      </c>
      <c r="D22" s="17">
        <v>7.4813794676294704E-2</v>
      </c>
      <c r="E22" s="17">
        <v>3.35242546332934E-2</v>
      </c>
      <c r="F22" s="17"/>
      <c r="G22" s="17">
        <v>2.63502663719699E-2</v>
      </c>
      <c r="H22" s="17">
        <v>5.0430242741784703E-2</v>
      </c>
      <c r="I22" s="17">
        <v>4.79084238732609E-2</v>
      </c>
      <c r="J22" s="17">
        <v>7.5643540789452998E-2</v>
      </c>
      <c r="K22" s="17">
        <v>6.1485303084616902E-2</v>
      </c>
      <c r="L22" s="17">
        <v>5.6165861047578799E-2</v>
      </c>
      <c r="M22" s="17"/>
      <c r="N22" s="17">
        <v>5.0653782110609301E-2</v>
      </c>
      <c r="O22" s="17">
        <v>3.8000606620971301E-2</v>
      </c>
      <c r="P22" s="17">
        <v>4.7937663714484602E-2</v>
      </c>
      <c r="Q22" s="17">
        <v>7.8616553500166095E-2</v>
      </c>
      <c r="R22" s="17"/>
      <c r="S22" s="17">
        <v>4.09842925397104E-2</v>
      </c>
      <c r="T22" s="17">
        <v>5.2468996265906898E-2</v>
      </c>
      <c r="U22" s="17">
        <v>4.7495996560411598E-2</v>
      </c>
      <c r="V22" s="17">
        <v>7.74637037541199E-2</v>
      </c>
      <c r="W22" s="17">
        <v>8.2646506290765795E-2</v>
      </c>
      <c r="X22" s="17">
        <v>2.76417008240681E-2</v>
      </c>
      <c r="Y22" s="17">
        <v>8.5605397075902395E-2</v>
      </c>
      <c r="Z22" s="17">
        <v>5.5857480080071603E-2</v>
      </c>
      <c r="AA22" s="17">
        <v>3.3180686699822E-2</v>
      </c>
      <c r="AB22" s="17">
        <v>5.8331003222597801E-2</v>
      </c>
      <c r="AC22" s="17">
        <v>6.3748034472471501E-2</v>
      </c>
      <c r="AD22" s="17">
        <v>2.9237303460577201E-2</v>
      </c>
      <c r="AE22" s="17"/>
      <c r="AF22" s="17">
        <v>5.5650939194732497E-2</v>
      </c>
      <c r="AG22" s="17">
        <v>4.2624113697452302E-2</v>
      </c>
      <c r="AH22" s="17" t="s">
        <v>89</v>
      </c>
      <c r="AI22" s="17">
        <v>5.5984886820094101E-2</v>
      </c>
      <c r="AJ22" s="17">
        <v>9.1133241707446799E-2</v>
      </c>
      <c r="AK22" s="17">
        <v>5.6717603375074803E-2</v>
      </c>
      <c r="AL22" s="17">
        <v>2.7543081355892202E-2</v>
      </c>
      <c r="AM22" s="17"/>
      <c r="AN22" s="17">
        <v>9.6246436254818907E-2</v>
      </c>
      <c r="AO22" s="17">
        <v>1.7801394349351601E-2</v>
      </c>
      <c r="AP22" s="17">
        <v>6.2218638045596401E-2</v>
      </c>
      <c r="AQ22" s="17"/>
      <c r="AR22" s="17">
        <v>8.0465332469299294E-2</v>
      </c>
      <c r="AS22" s="17">
        <v>2.3136978447294201E-2</v>
      </c>
      <c r="AT22" s="17">
        <v>2.92688464002024E-2</v>
      </c>
      <c r="AU22" s="17">
        <v>0.12930098829657299</v>
      </c>
      <c r="AV22" s="17">
        <v>7.8714272572913094E-2</v>
      </c>
      <c r="AW22" s="17"/>
      <c r="AX22" s="17">
        <v>7.0066281271107297E-2</v>
      </c>
      <c r="AY22" s="17">
        <v>2.6619904337483302E-2</v>
      </c>
      <c r="AZ22" s="17">
        <v>1.8704303932200701E-2</v>
      </c>
      <c r="BA22" s="17">
        <v>0.14250206291855799</v>
      </c>
      <c r="BB22" s="17">
        <v>7.8629813319177708E-3</v>
      </c>
      <c r="BC22" s="17"/>
      <c r="BD22" s="17">
        <v>2.55336692225639E-2</v>
      </c>
      <c r="BE22" s="17">
        <v>7.0128559401989699E-2</v>
      </c>
      <c r="BF22" s="17">
        <v>2.2078511011314701E-2</v>
      </c>
      <c r="BG22" s="17">
        <v>0.13411165503161199</v>
      </c>
      <c r="BH22" s="17">
        <v>8.5006901255231491E-3</v>
      </c>
      <c r="BI22" s="17">
        <v>4.2288098385779897E-2</v>
      </c>
      <c r="BJ22" s="17"/>
      <c r="BK22" s="17">
        <v>6.6068107328976999E-2</v>
      </c>
      <c r="BL22" s="17">
        <v>5.50522457955935E-2</v>
      </c>
      <c r="BM22" s="17">
        <v>4.4654430583323898E-2</v>
      </c>
      <c r="BN22" s="17">
        <v>3.0490898697433998E-2</v>
      </c>
      <c r="BO22" s="17">
        <v>1.9570485799595201E-2</v>
      </c>
    </row>
    <row r="23" spans="2:67" x14ac:dyDescent="0.35">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row>
    <row r="24" spans="2:67" x14ac:dyDescent="0.35">
      <c r="B24" s="6" t="s">
        <v>104</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row>
    <row r="25" spans="2:67" x14ac:dyDescent="0.35">
      <c r="B25" s="21" t="s">
        <v>91</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2:67" x14ac:dyDescent="0.35">
      <c r="B26" t="s">
        <v>99</v>
      </c>
      <c r="C26" s="17">
        <v>0.20442714324026601</v>
      </c>
      <c r="D26" s="17">
        <v>0.20059994229592701</v>
      </c>
      <c r="E26" s="17">
        <v>0.20626297674917099</v>
      </c>
      <c r="F26" s="17"/>
      <c r="G26" s="17">
        <v>0.30134981305702002</v>
      </c>
      <c r="H26" s="17">
        <v>0.33562146908996798</v>
      </c>
      <c r="I26" s="17">
        <v>0.21553921662108899</v>
      </c>
      <c r="J26" s="17">
        <v>0.157045366109548</v>
      </c>
      <c r="K26" s="17">
        <v>0.120533999470013</v>
      </c>
      <c r="L26" s="17">
        <v>0.11819549488427999</v>
      </c>
      <c r="M26" s="17"/>
      <c r="N26" s="17">
        <v>0.25070046513743799</v>
      </c>
      <c r="O26" s="17">
        <v>0.172696047835452</v>
      </c>
      <c r="P26" s="17">
        <v>0.22623088563744101</v>
      </c>
      <c r="Q26" s="17">
        <v>0.16809577337105899</v>
      </c>
      <c r="R26" s="17"/>
      <c r="S26" s="17">
        <v>0.36478484626438501</v>
      </c>
      <c r="T26" s="17">
        <v>0.13684046644181699</v>
      </c>
      <c r="U26" s="17">
        <v>0.14352442396975401</v>
      </c>
      <c r="V26" s="17">
        <v>0.17662312845508901</v>
      </c>
      <c r="W26" s="17">
        <v>0.188296769954548</v>
      </c>
      <c r="X26" s="17">
        <v>0.18859812641819801</v>
      </c>
      <c r="Y26" s="17">
        <v>0.23258136135930099</v>
      </c>
      <c r="Z26" s="17">
        <v>0.16016415341933399</v>
      </c>
      <c r="AA26" s="17">
        <v>0.209934160349558</v>
      </c>
      <c r="AB26" s="17">
        <v>0.15345260911511199</v>
      </c>
      <c r="AC26" s="17">
        <v>0.23927356746925599</v>
      </c>
      <c r="AD26" s="17">
        <v>0.13698523411055499</v>
      </c>
      <c r="AE26" s="17"/>
      <c r="AF26" s="17">
        <v>0.176661925612972</v>
      </c>
      <c r="AG26" s="17">
        <v>0.17972288974105599</v>
      </c>
      <c r="AH26" s="17" t="s">
        <v>89</v>
      </c>
      <c r="AI26" s="17">
        <v>0.25900537722455602</v>
      </c>
      <c r="AJ26" s="17">
        <v>0.20247277099694899</v>
      </c>
      <c r="AK26" s="17">
        <v>0.27546889733288199</v>
      </c>
      <c r="AL26" s="17">
        <v>0.167595294849607</v>
      </c>
      <c r="AM26" s="17"/>
      <c r="AN26" s="17">
        <v>0.18137315715621</v>
      </c>
      <c r="AO26" s="17">
        <v>0.20799737048722999</v>
      </c>
      <c r="AP26" s="17">
        <v>0.22479541763305599</v>
      </c>
      <c r="AQ26" s="17"/>
      <c r="AR26" s="17">
        <v>0.16518980710846601</v>
      </c>
      <c r="AS26" s="17">
        <v>0.285884748705374</v>
      </c>
      <c r="AT26" s="17">
        <v>0.16833074918830199</v>
      </c>
      <c r="AU26" s="17">
        <v>0.102638148530692</v>
      </c>
      <c r="AV26" s="17">
        <v>0.18342610265751799</v>
      </c>
      <c r="AW26" s="17"/>
      <c r="AX26" s="17">
        <v>0.156770082728836</v>
      </c>
      <c r="AY26" s="17">
        <v>0.27034318676562302</v>
      </c>
      <c r="AZ26" s="17">
        <v>0.13632363092747299</v>
      </c>
      <c r="BA26" s="17">
        <v>0.15124291750546501</v>
      </c>
      <c r="BB26" s="17">
        <v>0.247314531475477</v>
      </c>
      <c r="BC26" s="17"/>
      <c r="BD26" s="17">
        <v>0.28284691805444201</v>
      </c>
      <c r="BE26" s="17">
        <v>0.17638718770617501</v>
      </c>
      <c r="BF26" s="17">
        <v>0.15207724706557099</v>
      </c>
      <c r="BG26" s="17">
        <v>0.13501325506728301</v>
      </c>
      <c r="BH26" s="17">
        <v>0.289993307780606</v>
      </c>
      <c r="BI26" s="17">
        <v>0.14069672386433801</v>
      </c>
      <c r="BJ26" s="17"/>
      <c r="BK26" s="17">
        <v>0.151011977234046</v>
      </c>
      <c r="BL26" s="17">
        <v>0.17906691754939599</v>
      </c>
      <c r="BM26" s="17">
        <v>0.23008687256090701</v>
      </c>
      <c r="BN26" s="17">
        <v>0.322766209019339</v>
      </c>
      <c r="BO26" s="17">
        <v>0.41956940740805398</v>
      </c>
    </row>
    <row r="27" spans="2:67" x14ac:dyDescent="0.35">
      <c r="B27" t="s">
        <v>100</v>
      </c>
      <c r="C27" s="17">
        <v>0.331333153517677</v>
      </c>
      <c r="D27" s="17">
        <v>0.316009875838488</v>
      </c>
      <c r="E27" s="17">
        <v>0.34757401337557198</v>
      </c>
      <c r="F27" s="17"/>
      <c r="G27" s="17">
        <v>0.35681951992706901</v>
      </c>
      <c r="H27" s="17">
        <v>0.33740941465519098</v>
      </c>
      <c r="I27" s="17">
        <v>0.355451025645798</v>
      </c>
      <c r="J27" s="17">
        <v>0.40732014967119701</v>
      </c>
      <c r="K27" s="17">
        <v>0.270144892205812</v>
      </c>
      <c r="L27" s="17">
        <v>0.269349934808924</v>
      </c>
      <c r="M27" s="17"/>
      <c r="N27" s="17">
        <v>0.33396401166696998</v>
      </c>
      <c r="O27" s="17">
        <v>0.35662683388035599</v>
      </c>
      <c r="P27" s="17">
        <v>0.34035286182941199</v>
      </c>
      <c r="Q27" s="17">
        <v>0.29761823643712698</v>
      </c>
      <c r="R27" s="17"/>
      <c r="S27" s="17">
        <v>0.3213029462625</v>
      </c>
      <c r="T27" s="17">
        <v>0.33478537391129698</v>
      </c>
      <c r="U27" s="17">
        <v>0.347358504590423</v>
      </c>
      <c r="V27" s="17">
        <v>0.28354690807708499</v>
      </c>
      <c r="W27" s="17">
        <v>0.31186097973888199</v>
      </c>
      <c r="X27" s="17">
        <v>0.32135694173740398</v>
      </c>
      <c r="Y27" s="17">
        <v>0.31748362526398499</v>
      </c>
      <c r="Z27" s="17">
        <v>0.26728453510474498</v>
      </c>
      <c r="AA27" s="17">
        <v>0.39762702963950503</v>
      </c>
      <c r="AB27" s="17">
        <v>0.30522596095327797</v>
      </c>
      <c r="AC27" s="17">
        <v>0.38620455121956598</v>
      </c>
      <c r="AD27" s="17">
        <v>0.40425151843006801</v>
      </c>
      <c r="AE27" s="17"/>
      <c r="AF27" s="17">
        <v>0.29111334728055199</v>
      </c>
      <c r="AG27" s="17">
        <v>0.354131113189597</v>
      </c>
      <c r="AH27" s="17" t="s">
        <v>89</v>
      </c>
      <c r="AI27" s="17">
        <v>0.353199793056929</v>
      </c>
      <c r="AJ27" s="17">
        <v>0.29587228565194201</v>
      </c>
      <c r="AK27" s="17">
        <v>0.36836253030067001</v>
      </c>
      <c r="AL27" s="17">
        <v>0.38291028019527001</v>
      </c>
      <c r="AM27" s="17"/>
      <c r="AN27" s="17">
        <v>0.28691105658967198</v>
      </c>
      <c r="AO27" s="17">
        <v>0.33404978437252097</v>
      </c>
      <c r="AP27" s="17">
        <v>0.36223923190883101</v>
      </c>
      <c r="AQ27" s="17"/>
      <c r="AR27" s="17">
        <v>0.29606425572973799</v>
      </c>
      <c r="AS27" s="17">
        <v>0.33467754268730099</v>
      </c>
      <c r="AT27" s="17">
        <v>0.30822735841186299</v>
      </c>
      <c r="AU27" s="17">
        <v>0.28896475951499401</v>
      </c>
      <c r="AV27" s="17">
        <v>0.36173464476429101</v>
      </c>
      <c r="AW27" s="17"/>
      <c r="AX27" s="17">
        <v>0.28952990539127399</v>
      </c>
      <c r="AY27" s="17">
        <v>0.35720374452259501</v>
      </c>
      <c r="AZ27" s="17">
        <v>0.35422629172964398</v>
      </c>
      <c r="BA27" s="17">
        <v>0.227350862844035</v>
      </c>
      <c r="BB27" s="17">
        <v>0.36545596600248198</v>
      </c>
      <c r="BC27" s="17"/>
      <c r="BD27" s="17">
        <v>0.36629976069880699</v>
      </c>
      <c r="BE27" s="17">
        <v>0.297901040325314</v>
      </c>
      <c r="BF27" s="17">
        <v>0.33248163907359501</v>
      </c>
      <c r="BG27" s="17">
        <v>0.282231671134625</v>
      </c>
      <c r="BH27" s="17">
        <v>0.32661684100682697</v>
      </c>
      <c r="BI27" s="17">
        <v>0.31690525452987101</v>
      </c>
      <c r="BJ27" s="17"/>
      <c r="BK27" s="17">
        <v>0.33952080440156401</v>
      </c>
      <c r="BL27" s="17">
        <v>0.34901193135257602</v>
      </c>
      <c r="BM27" s="17">
        <v>0.323833299220949</v>
      </c>
      <c r="BN27" s="17">
        <v>0.31934232141604801</v>
      </c>
      <c r="BO27" s="17">
        <v>0.30773668414082</v>
      </c>
    </row>
    <row r="28" spans="2:67" x14ac:dyDescent="0.35">
      <c r="B28" t="s">
        <v>101</v>
      </c>
      <c r="C28" s="17">
        <v>0.28990680884987302</v>
      </c>
      <c r="D28" s="17">
        <v>0.27952677668235099</v>
      </c>
      <c r="E28" s="17">
        <v>0.30078342109274298</v>
      </c>
      <c r="F28" s="17"/>
      <c r="G28" s="17">
        <v>0.23534283565270001</v>
      </c>
      <c r="H28" s="17">
        <v>0.22750269041291801</v>
      </c>
      <c r="I28" s="17">
        <v>0.255036527797881</v>
      </c>
      <c r="J28" s="17">
        <v>0.26796422661501701</v>
      </c>
      <c r="K28" s="17">
        <v>0.36648793440896099</v>
      </c>
      <c r="L28" s="17">
        <v>0.37193324158334001</v>
      </c>
      <c r="M28" s="17"/>
      <c r="N28" s="17">
        <v>0.27014886359676998</v>
      </c>
      <c r="O28" s="17">
        <v>0.32183366639993799</v>
      </c>
      <c r="P28" s="17">
        <v>0.26346434088520199</v>
      </c>
      <c r="Q28" s="17">
        <v>0.300369641767816</v>
      </c>
      <c r="R28" s="17"/>
      <c r="S28" s="17">
        <v>0.19919756304768299</v>
      </c>
      <c r="T28" s="17">
        <v>0.32156499151039902</v>
      </c>
      <c r="U28" s="17">
        <v>0.325761949073752</v>
      </c>
      <c r="V28" s="17">
        <v>0.34694677029600302</v>
      </c>
      <c r="W28" s="17">
        <v>0.34011299398376199</v>
      </c>
      <c r="X28" s="17">
        <v>0.29387314168443202</v>
      </c>
      <c r="Y28" s="17">
        <v>0.25861737464691598</v>
      </c>
      <c r="Z28" s="17">
        <v>0.36323790408050399</v>
      </c>
      <c r="AA28" s="17">
        <v>0.23954314909551899</v>
      </c>
      <c r="AB28" s="17">
        <v>0.35946276273572197</v>
      </c>
      <c r="AC28" s="17">
        <v>0.21060016140547</v>
      </c>
      <c r="AD28" s="17">
        <v>0.27587545019433601</v>
      </c>
      <c r="AE28" s="17"/>
      <c r="AF28" s="17">
        <v>0.32604605312236101</v>
      </c>
      <c r="AG28" s="17">
        <v>0.31993344571351001</v>
      </c>
      <c r="AH28" s="17" t="s">
        <v>89</v>
      </c>
      <c r="AI28" s="17">
        <v>0.208943563099418</v>
      </c>
      <c r="AJ28" s="17">
        <v>0.30315679930915901</v>
      </c>
      <c r="AK28" s="17">
        <v>0.22779655267750701</v>
      </c>
      <c r="AL28" s="17">
        <v>0.25623020841996402</v>
      </c>
      <c r="AM28" s="17"/>
      <c r="AN28" s="17">
        <v>0.28829987425850501</v>
      </c>
      <c r="AO28" s="17">
        <v>0.32153195920261701</v>
      </c>
      <c r="AP28" s="17">
        <v>0.26582151219348099</v>
      </c>
      <c r="AQ28" s="17"/>
      <c r="AR28" s="17">
        <v>0.31517831527307599</v>
      </c>
      <c r="AS28" s="17">
        <v>0.25952782216133802</v>
      </c>
      <c r="AT28" s="17">
        <v>0.38483237544406401</v>
      </c>
      <c r="AU28" s="17">
        <v>0.23442098709819501</v>
      </c>
      <c r="AV28" s="17">
        <v>0.26708107985225599</v>
      </c>
      <c r="AW28" s="17"/>
      <c r="AX28" s="17">
        <v>0.32696142509738801</v>
      </c>
      <c r="AY28" s="17">
        <v>0.27078512602385102</v>
      </c>
      <c r="AZ28" s="17">
        <v>0.35097692433934602</v>
      </c>
      <c r="BA28" s="17">
        <v>0.32160500495245697</v>
      </c>
      <c r="BB28" s="17">
        <v>0.25607940804935397</v>
      </c>
      <c r="BC28" s="17"/>
      <c r="BD28" s="17">
        <v>0.24614275369001901</v>
      </c>
      <c r="BE28" s="17">
        <v>0.318693530904476</v>
      </c>
      <c r="BF28" s="17">
        <v>0.370335452226491</v>
      </c>
      <c r="BG28" s="17">
        <v>0.28962349842443003</v>
      </c>
      <c r="BH28" s="17">
        <v>0.263485524290199</v>
      </c>
      <c r="BI28" s="17">
        <v>0.33704766647552897</v>
      </c>
      <c r="BJ28" s="17"/>
      <c r="BK28" s="17">
        <v>0.30208907603297902</v>
      </c>
      <c r="BL28" s="17">
        <v>0.29558883274950798</v>
      </c>
      <c r="BM28" s="17">
        <v>0.28727098603305901</v>
      </c>
      <c r="BN28" s="17">
        <v>0.247017883757993</v>
      </c>
      <c r="BO28" s="17">
        <v>0.225059733509094</v>
      </c>
    </row>
    <row r="29" spans="2:67" x14ac:dyDescent="0.35">
      <c r="B29" t="s">
        <v>102</v>
      </c>
      <c r="C29" s="17">
        <v>0.15496630324164401</v>
      </c>
      <c r="D29" s="17">
        <v>0.18533214338463</v>
      </c>
      <c r="E29" s="17">
        <v>0.12604517278497801</v>
      </c>
      <c r="F29" s="17"/>
      <c r="G29" s="17">
        <v>6.6256984711593206E-2</v>
      </c>
      <c r="H29" s="17">
        <v>7.8635152140738698E-2</v>
      </c>
      <c r="I29" s="17">
        <v>0.15950294377969901</v>
      </c>
      <c r="J29" s="17">
        <v>0.16236117062359701</v>
      </c>
      <c r="K29" s="17">
        <v>0.22269218647699501</v>
      </c>
      <c r="L29" s="17">
        <v>0.22156217213396001</v>
      </c>
      <c r="M29" s="17"/>
      <c r="N29" s="17">
        <v>0.13190023750718599</v>
      </c>
      <c r="O29" s="17">
        <v>0.12633602717262499</v>
      </c>
      <c r="P29" s="17">
        <v>0.15304290769093301</v>
      </c>
      <c r="Q29" s="17">
        <v>0.20889917762256</v>
      </c>
      <c r="R29" s="17"/>
      <c r="S29" s="17">
        <v>9.1040603739275694E-2</v>
      </c>
      <c r="T29" s="17">
        <v>0.188843666419476</v>
      </c>
      <c r="U29" s="17">
        <v>0.176436918690247</v>
      </c>
      <c r="V29" s="17">
        <v>0.17388989765848301</v>
      </c>
      <c r="W29" s="17">
        <v>0.145659110495272</v>
      </c>
      <c r="X29" s="17">
        <v>0.18431267852004601</v>
      </c>
      <c r="Y29" s="17">
        <v>0.16161328088164201</v>
      </c>
      <c r="Z29" s="17">
        <v>0.173653131465514</v>
      </c>
      <c r="AA29" s="17">
        <v>0.12705796391125701</v>
      </c>
      <c r="AB29" s="17">
        <v>0.16675129979526501</v>
      </c>
      <c r="AC29" s="17">
        <v>0.15498323736918199</v>
      </c>
      <c r="AD29" s="17">
        <v>0.15136471825818201</v>
      </c>
      <c r="AE29" s="17"/>
      <c r="AF29" s="17">
        <v>0.18655230442335799</v>
      </c>
      <c r="AG29" s="17">
        <v>0.134562232666704</v>
      </c>
      <c r="AH29" s="17" t="s">
        <v>89</v>
      </c>
      <c r="AI29" s="17">
        <v>0.14996204276459399</v>
      </c>
      <c r="AJ29" s="17">
        <v>0.18216512473841201</v>
      </c>
      <c r="AK29" s="17">
        <v>0.11833870647548</v>
      </c>
      <c r="AL29" s="17">
        <v>0.122628218802804</v>
      </c>
      <c r="AM29" s="17"/>
      <c r="AN29" s="17">
        <v>0.23455944157729899</v>
      </c>
      <c r="AO29" s="17">
        <v>0.11858640407014499</v>
      </c>
      <c r="AP29" s="17">
        <v>0.123029005473375</v>
      </c>
      <c r="AQ29" s="17"/>
      <c r="AR29" s="17">
        <v>0.21739495927774199</v>
      </c>
      <c r="AS29" s="17">
        <v>0.100343393598143</v>
      </c>
      <c r="AT29" s="17">
        <v>0.12546592358718001</v>
      </c>
      <c r="AU29" s="17">
        <v>0.31951642611556702</v>
      </c>
      <c r="AV29" s="17">
        <v>0.16931337240463601</v>
      </c>
      <c r="AW29" s="17"/>
      <c r="AX29" s="17">
        <v>0.213143716344598</v>
      </c>
      <c r="AY29" s="17">
        <v>8.8067770165360604E-2</v>
      </c>
      <c r="AZ29" s="17">
        <v>0.141256532980537</v>
      </c>
      <c r="BA29" s="17">
        <v>0.27827041017614601</v>
      </c>
      <c r="BB29" s="17">
        <v>0.12115133488811899</v>
      </c>
      <c r="BC29" s="17"/>
      <c r="BD29" s="17">
        <v>9.0687533298288894E-2</v>
      </c>
      <c r="BE29" s="17">
        <v>0.19851484548680001</v>
      </c>
      <c r="BF29" s="17">
        <v>0.12951104720781201</v>
      </c>
      <c r="BG29" s="17">
        <v>0.271847593292109</v>
      </c>
      <c r="BH29" s="17">
        <v>8.8595857263811306E-2</v>
      </c>
      <c r="BI29" s="17">
        <v>0.16615995854335799</v>
      </c>
      <c r="BJ29" s="17"/>
      <c r="BK29" s="17">
        <v>0.18887038328015601</v>
      </c>
      <c r="BL29" s="17">
        <v>0.160596275586043</v>
      </c>
      <c r="BM29" s="17">
        <v>0.14271270177790299</v>
      </c>
      <c r="BN29" s="17">
        <v>9.6144712220488399E-2</v>
      </c>
      <c r="BO29" s="17">
        <v>2.1817035308646801E-2</v>
      </c>
    </row>
    <row r="30" spans="2:67" x14ac:dyDescent="0.35">
      <c r="B30" t="s">
        <v>87</v>
      </c>
      <c r="C30" s="17">
        <v>1.936659115054E-2</v>
      </c>
      <c r="D30" s="17">
        <v>1.8531261798603399E-2</v>
      </c>
      <c r="E30" s="17">
        <v>1.9334415997535701E-2</v>
      </c>
      <c r="F30" s="17"/>
      <c r="G30" s="17">
        <v>4.02308466516181E-2</v>
      </c>
      <c r="H30" s="17">
        <v>2.0831273701184601E-2</v>
      </c>
      <c r="I30" s="17">
        <v>1.4470286155532501E-2</v>
      </c>
      <c r="J30" s="17">
        <v>5.3090869806417598E-3</v>
      </c>
      <c r="K30" s="17">
        <v>2.01409874382192E-2</v>
      </c>
      <c r="L30" s="17">
        <v>1.8959156589495801E-2</v>
      </c>
      <c r="M30" s="17"/>
      <c r="N30" s="17">
        <v>1.3286422091635599E-2</v>
      </c>
      <c r="O30" s="17">
        <v>2.25074247116284E-2</v>
      </c>
      <c r="P30" s="17">
        <v>1.6909003957012399E-2</v>
      </c>
      <c r="Q30" s="17">
        <v>2.50171708014389E-2</v>
      </c>
      <c r="R30" s="17"/>
      <c r="S30" s="17">
        <v>2.3674040686156601E-2</v>
      </c>
      <c r="T30" s="17">
        <v>1.7965501717010599E-2</v>
      </c>
      <c r="U30" s="17">
        <v>6.91820367582433E-3</v>
      </c>
      <c r="V30" s="17">
        <v>1.8993295513339298E-2</v>
      </c>
      <c r="W30" s="17">
        <v>1.40701458275367E-2</v>
      </c>
      <c r="X30" s="17">
        <v>1.18591116399199E-2</v>
      </c>
      <c r="Y30" s="17">
        <v>2.9704357848156501E-2</v>
      </c>
      <c r="Z30" s="17">
        <v>3.5660275929903298E-2</v>
      </c>
      <c r="AA30" s="17">
        <v>2.5837697004160502E-2</v>
      </c>
      <c r="AB30" s="17">
        <v>1.51073674006238E-2</v>
      </c>
      <c r="AC30" s="17">
        <v>8.9384825365266696E-3</v>
      </c>
      <c r="AD30" s="17">
        <v>3.1523079006858502E-2</v>
      </c>
      <c r="AE30" s="17"/>
      <c r="AF30" s="17">
        <v>1.9626369560757799E-2</v>
      </c>
      <c r="AG30" s="17">
        <v>1.1650318689131901E-2</v>
      </c>
      <c r="AH30" s="17" t="s">
        <v>89</v>
      </c>
      <c r="AI30" s="17">
        <v>2.8889223854502599E-2</v>
      </c>
      <c r="AJ30" s="17">
        <v>1.6333019303537699E-2</v>
      </c>
      <c r="AK30" s="17">
        <v>1.00333132134614E-2</v>
      </c>
      <c r="AL30" s="17">
        <v>7.0635997732354794E-2</v>
      </c>
      <c r="AM30" s="17"/>
      <c r="AN30" s="17">
        <v>8.8564704183141506E-3</v>
      </c>
      <c r="AO30" s="17">
        <v>1.7834481867487699E-2</v>
      </c>
      <c r="AP30" s="17">
        <v>2.4114832791257201E-2</v>
      </c>
      <c r="AQ30" s="17"/>
      <c r="AR30" s="17">
        <v>6.1726626109788098E-3</v>
      </c>
      <c r="AS30" s="17">
        <v>1.9566492847843401E-2</v>
      </c>
      <c r="AT30" s="17">
        <v>1.3143593368591101E-2</v>
      </c>
      <c r="AU30" s="17">
        <v>5.44596787405522E-2</v>
      </c>
      <c r="AV30" s="17">
        <v>1.84448003212992E-2</v>
      </c>
      <c r="AW30" s="17"/>
      <c r="AX30" s="17">
        <v>1.35948704379026E-2</v>
      </c>
      <c r="AY30" s="17">
        <v>1.36001725225703E-2</v>
      </c>
      <c r="AZ30" s="17">
        <v>1.7216620022999899E-2</v>
      </c>
      <c r="BA30" s="17">
        <v>2.1530804521897401E-2</v>
      </c>
      <c r="BB30" s="17">
        <v>9.9987595845681208E-3</v>
      </c>
      <c r="BC30" s="17"/>
      <c r="BD30" s="17">
        <v>1.40230342584436E-2</v>
      </c>
      <c r="BE30" s="17">
        <v>8.5033955772347899E-3</v>
      </c>
      <c r="BF30" s="17">
        <v>1.55946144265308E-2</v>
      </c>
      <c r="BG30" s="17">
        <v>2.1283982081553299E-2</v>
      </c>
      <c r="BH30" s="17">
        <v>3.1308469658557499E-2</v>
      </c>
      <c r="BI30" s="17">
        <v>3.91903965869052E-2</v>
      </c>
      <c r="BJ30" s="17"/>
      <c r="BK30" s="17">
        <v>1.8507759051253798E-2</v>
      </c>
      <c r="BL30" s="17">
        <v>1.57360427624763E-2</v>
      </c>
      <c r="BM30" s="17">
        <v>1.6096140407182099E-2</v>
      </c>
      <c r="BN30" s="17">
        <v>1.47288735861308E-2</v>
      </c>
      <c r="BO30" s="17">
        <v>2.5817139633386402E-2</v>
      </c>
    </row>
    <row r="31" spans="2:67" x14ac:dyDescent="0.3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row>
    <row r="32" spans="2:67" x14ac:dyDescent="0.35">
      <c r="B32" s="6" t="s">
        <v>105</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row>
    <row r="33" spans="2:67" x14ac:dyDescent="0.35">
      <c r="B33" s="21" t="s">
        <v>91</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row>
    <row r="34" spans="2:67" x14ac:dyDescent="0.35">
      <c r="B34" t="s">
        <v>99</v>
      </c>
      <c r="C34" s="17">
        <v>0.216387071333449</v>
      </c>
      <c r="D34" s="17">
        <v>0.21463745954208299</v>
      </c>
      <c r="E34" s="17">
        <v>0.217473588831958</v>
      </c>
      <c r="F34" s="17"/>
      <c r="G34" s="17">
        <v>0.31277263142004402</v>
      </c>
      <c r="H34" s="17">
        <v>0.27538662296617999</v>
      </c>
      <c r="I34" s="17">
        <v>0.20350065040208201</v>
      </c>
      <c r="J34" s="17">
        <v>0.16617330128320601</v>
      </c>
      <c r="K34" s="17">
        <v>0.18284431424799899</v>
      </c>
      <c r="L34" s="17">
        <v>0.17716231821971801</v>
      </c>
      <c r="M34" s="17"/>
      <c r="N34" s="17">
        <v>0.241311721748069</v>
      </c>
      <c r="O34" s="17">
        <v>0.20203053631573001</v>
      </c>
      <c r="P34" s="17">
        <v>0.20760332145261201</v>
      </c>
      <c r="Q34" s="17">
        <v>0.21207136812621</v>
      </c>
      <c r="R34" s="17"/>
      <c r="S34" s="17">
        <v>0.36087103175111601</v>
      </c>
      <c r="T34" s="17">
        <v>0.19318254179425501</v>
      </c>
      <c r="U34" s="17">
        <v>0.15761319935545601</v>
      </c>
      <c r="V34" s="17">
        <v>0.17874123320624599</v>
      </c>
      <c r="W34" s="17">
        <v>0.160120112694843</v>
      </c>
      <c r="X34" s="17">
        <v>0.17568756240428399</v>
      </c>
      <c r="Y34" s="17">
        <v>0.24041278333541999</v>
      </c>
      <c r="Z34" s="17">
        <v>0.25023625061931198</v>
      </c>
      <c r="AA34" s="17">
        <v>0.272364939903741</v>
      </c>
      <c r="AB34" s="17">
        <v>0.12562917037808499</v>
      </c>
      <c r="AC34" s="17">
        <v>0.21038327771573201</v>
      </c>
      <c r="AD34" s="17">
        <v>0.13067692635721101</v>
      </c>
      <c r="AE34" s="17"/>
      <c r="AF34" s="17">
        <v>0.193135642235224</v>
      </c>
      <c r="AG34" s="17">
        <v>0.18266253589568601</v>
      </c>
      <c r="AH34" s="17" t="s">
        <v>89</v>
      </c>
      <c r="AI34" s="17">
        <v>0.26167575629879603</v>
      </c>
      <c r="AJ34" s="17">
        <v>0.22804303749642099</v>
      </c>
      <c r="AK34" s="17">
        <v>0.284240847658361</v>
      </c>
      <c r="AL34" s="17">
        <v>0.18134688868688401</v>
      </c>
      <c r="AM34" s="17"/>
      <c r="AN34" s="17">
        <v>0.21983265010438399</v>
      </c>
      <c r="AO34" s="17">
        <v>0.19525908528819499</v>
      </c>
      <c r="AP34" s="17">
        <v>0.235452234410678</v>
      </c>
      <c r="AQ34" s="17"/>
      <c r="AR34" s="17">
        <v>0.208272565427499</v>
      </c>
      <c r="AS34" s="17">
        <v>0.239187389491862</v>
      </c>
      <c r="AT34" s="17">
        <v>9.2027910395669807E-2</v>
      </c>
      <c r="AU34" s="17">
        <v>0.3506469833284</v>
      </c>
      <c r="AV34" s="17">
        <v>0.25611415782675601</v>
      </c>
      <c r="AW34" s="17"/>
      <c r="AX34" s="17">
        <v>0.19451897299642401</v>
      </c>
      <c r="AY34" s="17">
        <v>0.240681722055097</v>
      </c>
      <c r="AZ34" s="17">
        <v>0.165503019043925</v>
      </c>
      <c r="BA34" s="17">
        <v>0.25319774179245402</v>
      </c>
      <c r="BB34" s="17">
        <v>0.17381324144440799</v>
      </c>
      <c r="BC34" s="17"/>
      <c r="BD34" s="17">
        <v>0.249075891876955</v>
      </c>
      <c r="BE34" s="17">
        <v>0.20407227237199799</v>
      </c>
      <c r="BF34" s="17">
        <v>0.16169648372085299</v>
      </c>
      <c r="BG34" s="17">
        <v>0.27362758000436499</v>
      </c>
      <c r="BH34" s="17">
        <v>0.18419381879129501</v>
      </c>
      <c r="BI34" s="17">
        <v>0.131206890559428</v>
      </c>
      <c r="BJ34" s="17"/>
      <c r="BK34" s="17">
        <v>0.20487660550675199</v>
      </c>
      <c r="BL34" s="17">
        <v>0.20959496496399099</v>
      </c>
      <c r="BM34" s="17">
        <v>0.228626206579224</v>
      </c>
      <c r="BN34" s="17">
        <v>0.21479620840078401</v>
      </c>
      <c r="BO34" s="17">
        <v>0.33960563046423198</v>
      </c>
    </row>
    <row r="35" spans="2:67" x14ac:dyDescent="0.35">
      <c r="B35" t="s">
        <v>100</v>
      </c>
      <c r="C35" s="17">
        <v>0.400545580307551</v>
      </c>
      <c r="D35" s="17">
        <v>0.39446109349628999</v>
      </c>
      <c r="E35" s="17">
        <v>0.407512873246338</v>
      </c>
      <c r="F35" s="17"/>
      <c r="G35" s="17">
        <v>0.36024592527593802</v>
      </c>
      <c r="H35" s="17">
        <v>0.387291588108992</v>
      </c>
      <c r="I35" s="17">
        <v>0.44457371437958298</v>
      </c>
      <c r="J35" s="17">
        <v>0.44474864376433498</v>
      </c>
      <c r="K35" s="17">
        <v>0.43215416137415802</v>
      </c>
      <c r="L35" s="17">
        <v>0.34586514916907202</v>
      </c>
      <c r="M35" s="17"/>
      <c r="N35" s="17">
        <v>0.39914811117022098</v>
      </c>
      <c r="O35" s="17">
        <v>0.433072002535481</v>
      </c>
      <c r="P35" s="17">
        <v>0.43271309916005402</v>
      </c>
      <c r="Q35" s="17">
        <v>0.34398766497787397</v>
      </c>
      <c r="R35" s="17"/>
      <c r="S35" s="17">
        <v>0.39084263599508201</v>
      </c>
      <c r="T35" s="17">
        <v>0.353959061079756</v>
      </c>
      <c r="U35" s="17">
        <v>0.39375705336771399</v>
      </c>
      <c r="V35" s="17">
        <v>0.36044858884998898</v>
      </c>
      <c r="W35" s="17">
        <v>0.44675491518166299</v>
      </c>
      <c r="X35" s="17">
        <v>0.42412075353485301</v>
      </c>
      <c r="Y35" s="17">
        <v>0.40880130182052998</v>
      </c>
      <c r="Z35" s="17">
        <v>0.326013960482545</v>
      </c>
      <c r="AA35" s="17">
        <v>0.43401287902235802</v>
      </c>
      <c r="AB35" s="17">
        <v>0.40132126730199302</v>
      </c>
      <c r="AC35" s="17">
        <v>0.45540953301709702</v>
      </c>
      <c r="AD35" s="17">
        <v>0.46879846581669199</v>
      </c>
      <c r="AE35" s="17"/>
      <c r="AF35" s="17">
        <v>0.399870786314728</v>
      </c>
      <c r="AG35" s="17">
        <v>0.43221828572947901</v>
      </c>
      <c r="AH35" s="17" t="s">
        <v>89</v>
      </c>
      <c r="AI35" s="17">
        <v>0.351515005127082</v>
      </c>
      <c r="AJ35" s="17">
        <v>0.38831900078418902</v>
      </c>
      <c r="AK35" s="17">
        <v>0.39571524488151</v>
      </c>
      <c r="AL35" s="17">
        <v>0.393113274181697</v>
      </c>
      <c r="AM35" s="17"/>
      <c r="AN35" s="17">
        <v>0.40019146515163101</v>
      </c>
      <c r="AO35" s="17">
        <v>0.40640237435492899</v>
      </c>
      <c r="AP35" s="17">
        <v>0.41078134369765401</v>
      </c>
      <c r="AQ35" s="17"/>
      <c r="AR35" s="17">
        <v>0.39202749076615301</v>
      </c>
      <c r="AS35" s="17">
        <v>0.42123773735384201</v>
      </c>
      <c r="AT35" s="17">
        <v>0.41097108561260198</v>
      </c>
      <c r="AU35" s="17">
        <v>0.37844329212510702</v>
      </c>
      <c r="AV35" s="17">
        <v>0.39228492033771001</v>
      </c>
      <c r="AW35" s="17"/>
      <c r="AX35" s="17">
        <v>0.39700343250242298</v>
      </c>
      <c r="AY35" s="17">
        <v>0.42957203562492502</v>
      </c>
      <c r="AZ35" s="17">
        <v>0.37562078630219697</v>
      </c>
      <c r="BA35" s="17">
        <v>0.39030274343765498</v>
      </c>
      <c r="BB35" s="17">
        <v>0.359350790845822</v>
      </c>
      <c r="BC35" s="17"/>
      <c r="BD35" s="17">
        <v>0.42447015233587998</v>
      </c>
      <c r="BE35" s="17">
        <v>0.39410760014600699</v>
      </c>
      <c r="BF35" s="17">
        <v>0.40769088414381299</v>
      </c>
      <c r="BG35" s="17">
        <v>0.38165499062094299</v>
      </c>
      <c r="BH35" s="17">
        <v>0.33509229997295198</v>
      </c>
      <c r="BI35" s="17">
        <v>0.44356250357018201</v>
      </c>
      <c r="BJ35" s="17"/>
      <c r="BK35" s="17">
        <v>0.38878259087106298</v>
      </c>
      <c r="BL35" s="17">
        <v>0.38198297915422003</v>
      </c>
      <c r="BM35" s="17">
        <v>0.39995273144719601</v>
      </c>
      <c r="BN35" s="17">
        <v>0.47162134245144499</v>
      </c>
      <c r="BO35" s="17">
        <v>0.46804967475074999</v>
      </c>
    </row>
    <row r="36" spans="2:67" x14ac:dyDescent="0.35">
      <c r="B36" t="s">
        <v>101</v>
      </c>
      <c r="C36" s="17">
        <v>0.28007716866106802</v>
      </c>
      <c r="D36" s="17">
        <v>0.27962917125034997</v>
      </c>
      <c r="E36" s="17">
        <v>0.28011146030378897</v>
      </c>
      <c r="F36" s="17"/>
      <c r="G36" s="17">
        <v>0.21188336809687999</v>
      </c>
      <c r="H36" s="17">
        <v>0.23473204989976701</v>
      </c>
      <c r="I36" s="17">
        <v>0.26631921332495301</v>
      </c>
      <c r="J36" s="17">
        <v>0.29315630847301899</v>
      </c>
      <c r="K36" s="17">
        <v>0.26651440491601502</v>
      </c>
      <c r="L36" s="17">
        <v>0.372378341912036</v>
      </c>
      <c r="M36" s="17"/>
      <c r="N36" s="17">
        <v>0.27545512939907102</v>
      </c>
      <c r="O36" s="17">
        <v>0.27233482773950701</v>
      </c>
      <c r="P36" s="17">
        <v>0.27320207458565199</v>
      </c>
      <c r="Q36" s="17">
        <v>0.29418971535219901</v>
      </c>
      <c r="R36" s="17"/>
      <c r="S36" s="17">
        <v>0.171632607507539</v>
      </c>
      <c r="T36" s="17">
        <v>0.34214644950795697</v>
      </c>
      <c r="U36" s="17">
        <v>0.35103446847914099</v>
      </c>
      <c r="V36" s="17">
        <v>0.34536989544225</v>
      </c>
      <c r="W36" s="17">
        <v>0.29425936846192102</v>
      </c>
      <c r="X36" s="17">
        <v>0.27653701982300599</v>
      </c>
      <c r="Y36" s="17">
        <v>0.236699633153338</v>
      </c>
      <c r="Z36" s="17">
        <v>0.276126842513023</v>
      </c>
      <c r="AA36" s="17">
        <v>0.19081600532241599</v>
      </c>
      <c r="AB36" s="17">
        <v>0.36628292948958202</v>
      </c>
      <c r="AC36" s="17">
        <v>0.27865953960672102</v>
      </c>
      <c r="AD36" s="17">
        <v>0.303825935644434</v>
      </c>
      <c r="AE36" s="17"/>
      <c r="AF36" s="17">
        <v>0.30449521082820002</v>
      </c>
      <c r="AG36" s="17">
        <v>0.28568730949183302</v>
      </c>
      <c r="AH36" s="17" t="s">
        <v>89</v>
      </c>
      <c r="AI36" s="17">
        <v>0.29750856104245799</v>
      </c>
      <c r="AJ36" s="17">
        <v>0.24251484454041</v>
      </c>
      <c r="AK36" s="17">
        <v>0.248934856485997</v>
      </c>
      <c r="AL36" s="17">
        <v>0.24703846015695699</v>
      </c>
      <c r="AM36" s="17"/>
      <c r="AN36" s="17">
        <v>0.27183010499933002</v>
      </c>
      <c r="AO36" s="17">
        <v>0.30733488526893799</v>
      </c>
      <c r="AP36" s="17">
        <v>0.24417736334342599</v>
      </c>
      <c r="AQ36" s="17"/>
      <c r="AR36" s="17">
        <v>0.30453657281799601</v>
      </c>
      <c r="AS36" s="17">
        <v>0.253823197495332</v>
      </c>
      <c r="AT36" s="17">
        <v>0.36653250101816598</v>
      </c>
      <c r="AU36" s="17">
        <v>7.3246688664651505E-2</v>
      </c>
      <c r="AV36" s="17">
        <v>0.24366650646256199</v>
      </c>
      <c r="AW36" s="17"/>
      <c r="AX36" s="17">
        <v>0.299439982893691</v>
      </c>
      <c r="AY36" s="17">
        <v>0.25244378073819101</v>
      </c>
      <c r="AZ36" s="17">
        <v>0.35433305089249101</v>
      </c>
      <c r="BA36" s="17">
        <v>0.23374160354059201</v>
      </c>
      <c r="BB36" s="17">
        <v>0.32663777020034002</v>
      </c>
      <c r="BC36" s="17"/>
      <c r="BD36" s="17">
        <v>0.23991650236009801</v>
      </c>
      <c r="BE36" s="17">
        <v>0.30412485302532899</v>
      </c>
      <c r="BF36" s="17">
        <v>0.33685030742036798</v>
      </c>
      <c r="BG36" s="17">
        <v>0.22718842882871601</v>
      </c>
      <c r="BH36" s="17">
        <v>0.35545053713480501</v>
      </c>
      <c r="BI36" s="17">
        <v>0.314107952730592</v>
      </c>
      <c r="BJ36" s="17"/>
      <c r="BK36" s="17">
        <v>0.303513485250125</v>
      </c>
      <c r="BL36" s="17">
        <v>0.31291469614857997</v>
      </c>
      <c r="BM36" s="17">
        <v>0.26693430352738201</v>
      </c>
      <c r="BN36" s="17">
        <v>0.237820322669064</v>
      </c>
      <c r="BO36" s="17">
        <v>0.122609370187049</v>
      </c>
    </row>
    <row r="37" spans="2:67" x14ac:dyDescent="0.35">
      <c r="B37" t="s">
        <v>102</v>
      </c>
      <c r="C37" s="17">
        <v>7.6254620355553707E-2</v>
      </c>
      <c r="D37" s="17">
        <v>8.5209761531340203E-2</v>
      </c>
      <c r="E37" s="17">
        <v>6.8283853089058599E-2</v>
      </c>
      <c r="F37" s="17"/>
      <c r="G37" s="17">
        <v>5.6150648532595E-2</v>
      </c>
      <c r="H37" s="17">
        <v>6.44507135922118E-2</v>
      </c>
      <c r="I37" s="17">
        <v>7.0758503914983797E-2</v>
      </c>
      <c r="J37" s="17">
        <v>8.3480279072813204E-2</v>
      </c>
      <c r="K37" s="17">
        <v>0.101620507256854</v>
      </c>
      <c r="L37" s="17">
        <v>8.0981111305915607E-2</v>
      </c>
      <c r="M37" s="17"/>
      <c r="N37" s="17">
        <v>7.0693381118287504E-2</v>
      </c>
      <c r="O37" s="17">
        <v>6.8480900441982601E-2</v>
      </c>
      <c r="P37" s="17">
        <v>6.4302034110610806E-2</v>
      </c>
      <c r="Q37" s="17">
        <v>0.101599579622719</v>
      </c>
      <c r="R37" s="17"/>
      <c r="S37" s="17">
        <v>5.2110884623570601E-2</v>
      </c>
      <c r="T37" s="17">
        <v>7.1398326159632194E-2</v>
      </c>
      <c r="U37" s="17">
        <v>8.3814269167106298E-2</v>
      </c>
      <c r="V37" s="17">
        <v>0.103345715541016</v>
      </c>
      <c r="W37" s="17">
        <v>7.1459640299457006E-2</v>
      </c>
      <c r="X37" s="17">
        <v>9.5285526982106905E-2</v>
      </c>
      <c r="Y37" s="17">
        <v>9.6007232553609406E-2</v>
      </c>
      <c r="Z37" s="17">
        <v>8.7192534968732097E-2</v>
      </c>
      <c r="AA37" s="17">
        <v>6.4721923092298003E-2</v>
      </c>
      <c r="AB37" s="17">
        <v>9.0091875280348302E-2</v>
      </c>
      <c r="AC37" s="17">
        <v>3.5227045952401899E-2</v>
      </c>
      <c r="AD37" s="17">
        <v>6.5175593174804494E-2</v>
      </c>
      <c r="AE37" s="17"/>
      <c r="AF37" s="17">
        <v>8.3687709949510594E-2</v>
      </c>
      <c r="AG37" s="17">
        <v>7.48898092103117E-2</v>
      </c>
      <c r="AH37" s="17" t="s">
        <v>89</v>
      </c>
      <c r="AI37" s="17">
        <v>5.10735322560011E-2</v>
      </c>
      <c r="AJ37" s="17">
        <v>0.124592570203024</v>
      </c>
      <c r="AK37" s="17">
        <v>4.8613357941571497E-2</v>
      </c>
      <c r="AL37" s="17">
        <v>7.7430702643381699E-2</v>
      </c>
      <c r="AM37" s="17"/>
      <c r="AN37" s="17">
        <v>9.2170821656088697E-2</v>
      </c>
      <c r="AO37" s="17">
        <v>7.0735397153648794E-2</v>
      </c>
      <c r="AP37" s="17">
        <v>6.1955170497560601E-2</v>
      </c>
      <c r="AQ37" s="17"/>
      <c r="AR37" s="17">
        <v>8.2466053231361205E-2</v>
      </c>
      <c r="AS37" s="17">
        <v>6.5826410501972896E-2</v>
      </c>
      <c r="AT37" s="17">
        <v>0.100737164161841</v>
      </c>
      <c r="AU37" s="17">
        <v>0.151939725618182</v>
      </c>
      <c r="AV37" s="17">
        <v>6.3911527200697898E-2</v>
      </c>
      <c r="AW37" s="17"/>
      <c r="AX37" s="17">
        <v>9.2960985178484098E-2</v>
      </c>
      <c r="AY37" s="17">
        <v>5.64457543524505E-2</v>
      </c>
      <c r="AZ37" s="17">
        <v>7.20290309878234E-2</v>
      </c>
      <c r="BA37" s="17">
        <v>0.106688054804848</v>
      </c>
      <c r="BB37" s="17">
        <v>8.6895757164262899E-2</v>
      </c>
      <c r="BC37" s="17"/>
      <c r="BD37" s="17">
        <v>6.5522604751652697E-2</v>
      </c>
      <c r="BE37" s="17">
        <v>8.0852144483129607E-2</v>
      </c>
      <c r="BF37" s="17">
        <v>6.4260136401302195E-2</v>
      </c>
      <c r="BG37" s="17">
        <v>0.103944828530597</v>
      </c>
      <c r="BH37" s="17">
        <v>5.2315957224061002E-2</v>
      </c>
      <c r="BI37" s="17">
        <v>7.1792051803981294E-2</v>
      </c>
      <c r="BJ37" s="17"/>
      <c r="BK37" s="17">
        <v>6.9353853156513101E-2</v>
      </c>
      <c r="BL37" s="17">
        <v>7.3816903470325504E-2</v>
      </c>
      <c r="BM37" s="17">
        <v>8.2957533748496806E-2</v>
      </c>
      <c r="BN37" s="17">
        <v>4.0994216866098401E-2</v>
      </c>
      <c r="BO37" s="17">
        <v>6.9735324597969606E-2</v>
      </c>
    </row>
    <row r="38" spans="2:67" x14ac:dyDescent="0.35">
      <c r="B38" t="s">
        <v>87</v>
      </c>
      <c r="C38" s="17">
        <v>2.6735559342378801E-2</v>
      </c>
      <c r="D38" s="17">
        <v>2.6062514179937001E-2</v>
      </c>
      <c r="E38" s="17">
        <v>2.6618224528856701E-2</v>
      </c>
      <c r="F38" s="17"/>
      <c r="G38" s="17">
        <v>5.8947426674542697E-2</v>
      </c>
      <c r="H38" s="17">
        <v>3.8139025432848597E-2</v>
      </c>
      <c r="I38" s="17">
        <v>1.4847917978398399E-2</v>
      </c>
      <c r="J38" s="17">
        <v>1.2441467406626799E-2</v>
      </c>
      <c r="K38" s="17">
        <v>1.6866612204974998E-2</v>
      </c>
      <c r="L38" s="17">
        <v>2.3613079393258799E-2</v>
      </c>
      <c r="M38" s="17"/>
      <c r="N38" s="17">
        <v>1.33916565643519E-2</v>
      </c>
      <c r="O38" s="17">
        <v>2.40817329672997E-2</v>
      </c>
      <c r="P38" s="17">
        <v>2.21794706910712E-2</v>
      </c>
      <c r="Q38" s="17">
        <v>4.81516719209985E-2</v>
      </c>
      <c r="R38" s="17"/>
      <c r="S38" s="17">
        <v>2.45428401226917E-2</v>
      </c>
      <c r="T38" s="17">
        <v>3.93136214584002E-2</v>
      </c>
      <c r="U38" s="17">
        <v>1.37810096305831E-2</v>
      </c>
      <c r="V38" s="17">
        <v>1.20945669604991E-2</v>
      </c>
      <c r="W38" s="17">
        <v>2.7405963362116401E-2</v>
      </c>
      <c r="X38" s="17">
        <v>2.8369137255749799E-2</v>
      </c>
      <c r="Y38" s="17">
        <v>1.8079049137102701E-2</v>
      </c>
      <c r="Z38" s="17">
        <v>6.0430411416388601E-2</v>
      </c>
      <c r="AA38" s="17">
        <v>3.8084252659186899E-2</v>
      </c>
      <c r="AB38" s="17">
        <v>1.6674757549992099E-2</v>
      </c>
      <c r="AC38" s="17">
        <v>2.0320603708048699E-2</v>
      </c>
      <c r="AD38" s="17">
        <v>3.1523079006858502E-2</v>
      </c>
      <c r="AE38" s="17"/>
      <c r="AF38" s="17">
        <v>1.88106506723375E-2</v>
      </c>
      <c r="AG38" s="17">
        <v>2.4542059672689999E-2</v>
      </c>
      <c r="AH38" s="17" t="s">
        <v>89</v>
      </c>
      <c r="AI38" s="17">
        <v>3.8227145275662899E-2</v>
      </c>
      <c r="AJ38" s="17">
        <v>1.6530546975955601E-2</v>
      </c>
      <c r="AK38" s="17">
        <v>2.2495693032561E-2</v>
      </c>
      <c r="AL38" s="17">
        <v>0.10107067433108</v>
      </c>
      <c r="AM38" s="17"/>
      <c r="AN38" s="17">
        <v>1.59749580885661E-2</v>
      </c>
      <c r="AO38" s="17">
        <v>2.0268257934289199E-2</v>
      </c>
      <c r="AP38" s="17">
        <v>4.7633888050681701E-2</v>
      </c>
      <c r="AQ38" s="17"/>
      <c r="AR38" s="17">
        <v>1.269731775699E-2</v>
      </c>
      <c r="AS38" s="17">
        <v>1.9925265156991601E-2</v>
      </c>
      <c r="AT38" s="17">
        <v>2.97313388117206E-2</v>
      </c>
      <c r="AU38" s="17">
        <v>4.5723310263659001E-2</v>
      </c>
      <c r="AV38" s="17">
        <v>4.40228881722734E-2</v>
      </c>
      <c r="AW38" s="17"/>
      <c r="AX38" s="17">
        <v>1.6076626428977801E-2</v>
      </c>
      <c r="AY38" s="17">
        <v>2.0856707229336201E-2</v>
      </c>
      <c r="AZ38" s="17">
        <v>3.2514112773563801E-2</v>
      </c>
      <c r="BA38" s="17">
        <v>1.6069856424450302E-2</v>
      </c>
      <c r="BB38" s="17">
        <v>5.3302440345167901E-2</v>
      </c>
      <c r="BC38" s="17"/>
      <c r="BD38" s="17">
        <v>2.1014848675414199E-2</v>
      </c>
      <c r="BE38" s="17">
        <v>1.68431299735365E-2</v>
      </c>
      <c r="BF38" s="17">
        <v>2.9502188313663899E-2</v>
      </c>
      <c r="BG38" s="17">
        <v>1.35841720153787E-2</v>
      </c>
      <c r="BH38" s="17">
        <v>7.2947386876887496E-2</v>
      </c>
      <c r="BI38" s="17">
        <v>3.9330601335817499E-2</v>
      </c>
      <c r="BJ38" s="17"/>
      <c r="BK38" s="17">
        <v>3.3473465215546901E-2</v>
      </c>
      <c r="BL38" s="17">
        <v>2.1690456262883202E-2</v>
      </c>
      <c r="BM38" s="17">
        <v>2.15292246977003E-2</v>
      </c>
      <c r="BN38" s="17">
        <v>3.4767909612608901E-2</v>
      </c>
      <c r="BO38" s="17">
        <v>0</v>
      </c>
    </row>
    <row r="39" spans="2:67" x14ac:dyDescent="0.35">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row>
    <row r="40" spans="2:67" x14ac:dyDescent="0.35">
      <c r="B40" s="6" t="s">
        <v>106</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row>
    <row r="41" spans="2:67" x14ac:dyDescent="0.35">
      <c r="B41" s="21" t="s">
        <v>91</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row>
    <row r="42" spans="2:67" x14ac:dyDescent="0.35">
      <c r="B42" t="s">
        <v>99</v>
      </c>
      <c r="C42" s="17">
        <v>0.196682916421106</v>
      </c>
      <c r="D42" s="17">
        <v>0.20289999475051201</v>
      </c>
      <c r="E42" s="17">
        <v>0.190564751414802</v>
      </c>
      <c r="F42" s="17"/>
      <c r="G42" s="17">
        <v>0.30811169487156098</v>
      </c>
      <c r="H42" s="17">
        <v>0.29392686507516103</v>
      </c>
      <c r="I42" s="17">
        <v>0.19345609835469099</v>
      </c>
      <c r="J42" s="17">
        <v>0.14806879823128599</v>
      </c>
      <c r="K42" s="17">
        <v>0.137930285628584</v>
      </c>
      <c r="L42" s="17">
        <v>0.124055506349476</v>
      </c>
      <c r="M42" s="17"/>
      <c r="N42" s="17">
        <v>0.21314896411762299</v>
      </c>
      <c r="O42" s="17">
        <v>0.17628111493943199</v>
      </c>
      <c r="P42" s="17">
        <v>0.22236468307789301</v>
      </c>
      <c r="Q42" s="17">
        <v>0.177233877431338</v>
      </c>
      <c r="R42" s="17"/>
      <c r="S42" s="17">
        <v>0.37727451046492699</v>
      </c>
      <c r="T42" s="17">
        <v>0.13619331408131799</v>
      </c>
      <c r="U42" s="17">
        <v>0.13226309883776999</v>
      </c>
      <c r="V42" s="17">
        <v>0.224433820747513</v>
      </c>
      <c r="W42" s="17">
        <v>0.161578112248316</v>
      </c>
      <c r="X42" s="17">
        <v>0.14853864630028499</v>
      </c>
      <c r="Y42" s="17">
        <v>0.18437453118089001</v>
      </c>
      <c r="Z42" s="17">
        <v>0.13598384157019699</v>
      </c>
      <c r="AA42" s="17">
        <v>0.23752488893670401</v>
      </c>
      <c r="AB42" s="17">
        <v>0.113374767462028</v>
      </c>
      <c r="AC42" s="17">
        <v>0.187246364903151</v>
      </c>
      <c r="AD42" s="17">
        <v>0.15796308239582599</v>
      </c>
      <c r="AE42" s="17"/>
      <c r="AF42" s="17">
        <v>0.155905503775461</v>
      </c>
      <c r="AG42" s="17">
        <v>0.16742061427084001</v>
      </c>
      <c r="AH42" s="17" t="s">
        <v>89</v>
      </c>
      <c r="AI42" s="17">
        <v>0.29140042822018902</v>
      </c>
      <c r="AJ42" s="17">
        <v>0.241882781851675</v>
      </c>
      <c r="AK42" s="17">
        <v>0.25141845923734002</v>
      </c>
      <c r="AL42" s="17">
        <v>0.155980748535582</v>
      </c>
      <c r="AM42" s="17"/>
      <c r="AN42" s="17">
        <v>0.17037806127077701</v>
      </c>
      <c r="AO42" s="17">
        <v>0.195452402430185</v>
      </c>
      <c r="AP42" s="17">
        <v>0.24530321833913399</v>
      </c>
      <c r="AQ42" s="17"/>
      <c r="AR42" s="17">
        <v>0.17102046114014599</v>
      </c>
      <c r="AS42" s="17">
        <v>0.24996102010881499</v>
      </c>
      <c r="AT42" s="17">
        <v>0.143876892446588</v>
      </c>
      <c r="AU42" s="17">
        <v>0.15129414993830001</v>
      </c>
      <c r="AV42" s="17">
        <v>0.21360199700171201</v>
      </c>
      <c r="AW42" s="17"/>
      <c r="AX42" s="17">
        <v>0.16321905569046199</v>
      </c>
      <c r="AY42" s="17">
        <v>0.25885866457102003</v>
      </c>
      <c r="AZ42" s="17">
        <v>0.12578446446333</v>
      </c>
      <c r="BA42" s="17">
        <v>0.162167704009824</v>
      </c>
      <c r="BB42" s="17">
        <v>0.15568513520163599</v>
      </c>
      <c r="BC42" s="17"/>
      <c r="BD42" s="17">
        <v>0.27266754433408302</v>
      </c>
      <c r="BE42" s="17">
        <v>0.16203155700990901</v>
      </c>
      <c r="BF42" s="17">
        <v>0.14472306135479299</v>
      </c>
      <c r="BG42" s="17">
        <v>0.15943710973632599</v>
      </c>
      <c r="BH42" s="17">
        <v>0.20211280105106999</v>
      </c>
      <c r="BI42" s="17">
        <v>0.15375870063597599</v>
      </c>
      <c r="BJ42" s="17"/>
      <c r="BK42" s="17">
        <v>0.164454381078461</v>
      </c>
      <c r="BL42" s="17">
        <v>0.17261117826338601</v>
      </c>
      <c r="BM42" s="17">
        <v>0.215559522948786</v>
      </c>
      <c r="BN42" s="17">
        <v>0.28947790142308</v>
      </c>
      <c r="BO42" s="17">
        <v>0.35662243771433</v>
      </c>
    </row>
    <row r="43" spans="2:67" x14ac:dyDescent="0.35">
      <c r="B43" t="s">
        <v>100</v>
      </c>
      <c r="C43" s="17">
        <v>0.35357221764846503</v>
      </c>
      <c r="D43" s="17">
        <v>0.32265715631735298</v>
      </c>
      <c r="E43" s="17">
        <v>0.38435117169099298</v>
      </c>
      <c r="F43" s="17"/>
      <c r="G43" s="17">
        <v>0.33050471412140597</v>
      </c>
      <c r="H43" s="17">
        <v>0.37434683099328497</v>
      </c>
      <c r="I43" s="17">
        <v>0.35494171186078799</v>
      </c>
      <c r="J43" s="17">
        <v>0.39281912226586402</v>
      </c>
      <c r="K43" s="17">
        <v>0.348342791597747</v>
      </c>
      <c r="L43" s="17">
        <v>0.32289821503937599</v>
      </c>
      <c r="M43" s="17"/>
      <c r="N43" s="17">
        <v>0.369834818755021</v>
      </c>
      <c r="O43" s="17">
        <v>0.36989401575068998</v>
      </c>
      <c r="P43" s="17">
        <v>0.36076301882759099</v>
      </c>
      <c r="Q43" s="17">
        <v>0.312416669101093</v>
      </c>
      <c r="R43" s="17"/>
      <c r="S43" s="17">
        <v>0.32629343383050802</v>
      </c>
      <c r="T43" s="17">
        <v>0.36155316342951499</v>
      </c>
      <c r="U43" s="17">
        <v>0.30963346285264798</v>
      </c>
      <c r="V43" s="17">
        <v>0.28926525806195202</v>
      </c>
      <c r="W43" s="17">
        <v>0.38523733528022103</v>
      </c>
      <c r="X43" s="17">
        <v>0.38470699367229899</v>
      </c>
      <c r="Y43" s="17">
        <v>0.34344086779917798</v>
      </c>
      <c r="Z43" s="17">
        <v>0.31316795946342402</v>
      </c>
      <c r="AA43" s="17">
        <v>0.36984768527727802</v>
      </c>
      <c r="AB43" s="17">
        <v>0.36720981789065199</v>
      </c>
      <c r="AC43" s="17">
        <v>0.44360341624510702</v>
      </c>
      <c r="AD43" s="17">
        <v>0.41941670006281201</v>
      </c>
      <c r="AE43" s="17"/>
      <c r="AF43" s="17">
        <v>0.34535594379120799</v>
      </c>
      <c r="AG43" s="17">
        <v>0.38416478026908202</v>
      </c>
      <c r="AH43" s="17" t="s">
        <v>89</v>
      </c>
      <c r="AI43" s="17">
        <v>0.32649144631958499</v>
      </c>
      <c r="AJ43" s="17">
        <v>0.32105732513496099</v>
      </c>
      <c r="AK43" s="17">
        <v>0.356867039582284</v>
      </c>
      <c r="AL43" s="17">
        <v>0.35281669102045699</v>
      </c>
      <c r="AM43" s="17"/>
      <c r="AN43" s="17">
        <v>0.31674131058308003</v>
      </c>
      <c r="AO43" s="17">
        <v>0.38220109544736303</v>
      </c>
      <c r="AP43" s="17">
        <v>0.35424861601803997</v>
      </c>
      <c r="AQ43" s="17"/>
      <c r="AR43" s="17">
        <v>0.32652083307222002</v>
      </c>
      <c r="AS43" s="17">
        <v>0.39176974723249902</v>
      </c>
      <c r="AT43" s="17">
        <v>0.33825206173137001</v>
      </c>
      <c r="AU43" s="17">
        <v>0.28142692867511498</v>
      </c>
      <c r="AV43" s="17">
        <v>0.36864087302394</v>
      </c>
      <c r="AW43" s="17"/>
      <c r="AX43" s="17">
        <v>0.31049193960164101</v>
      </c>
      <c r="AY43" s="17">
        <v>0.38389761687923701</v>
      </c>
      <c r="AZ43" s="17">
        <v>0.39965325839489102</v>
      </c>
      <c r="BA43" s="17">
        <v>0.26819258044913702</v>
      </c>
      <c r="BB43" s="17">
        <v>0.42682382066806301</v>
      </c>
      <c r="BC43" s="17"/>
      <c r="BD43" s="17">
        <v>0.40238571828827202</v>
      </c>
      <c r="BE43" s="17">
        <v>0.32064621091090001</v>
      </c>
      <c r="BF43" s="17">
        <v>0.38364458308662702</v>
      </c>
      <c r="BG43" s="17">
        <v>0.27800639671275101</v>
      </c>
      <c r="BH43" s="17">
        <v>0.39157041740681497</v>
      </c>
      <c r="BI43" s="17">
        <v>0.34090382079735099</v>
      </c>
      <c r="BJ43" s="17"/>
      <c r="BK43" s="17">
        <v>0.36303917303026401</v>
      </c>
      <c r="BL43" s="17">
        <v>0.35841992414394003</v>
      </c>
      <c r="BM43" s="17">
        <v>0.34616412536117902</v>
      </c>
      <c r="BN43" s="17">
        <v>0.37451798289889698</v>
      </c>
      <c r="BO43" s="17">
        <v>0.36236623949188901</v>
      </c>
    </row>
    <row r="44" spans="2:67" x14ac:dyDescent="0.35">
      <c r="B44" t="s">
        <v>101</v>
      </c>
      <c r="C44" s="17">
        <v>0.32541484603510001</v>
      </c>
      <c r="D44" s="17">
        <v>0.33728502326383603</v>
      </c>
      <c r="E44" s="17">
        <v>0.31392744148594498</v>
      </c>
      <c r="F44" s="17"/>
      <c r="G44" s="17">
        <v>0.25816857291252798</v>
      </c>
      <c r="H44" s="17">
        <v>0.23610772364607099</v>
      </c>
      <c r="I44" s="17">
        <v>0.345417359880968</v>
      </c>
      <c r="J44" s="17">
        <v>0.32421902799168201</v>
      </c>
      <c r="K44" s="17">
        <v>0.34805868844418503</v>
      </c>
      <c r="L44" s="17">
        <v>0.41272250863425097</v>
      </c>
      <c r="M44" s="17"/>
      <c r="N44" s="17">
        <v>0.323129890134983</v>
      </c>
      <c r="O44" s="17">
        <v>0.32666570027805703</v>
      </c>
      <c r="P44" s="17">
        <v>0.300020675743979</v>
      </c>
      <c r="Q44" s="17">
        <v>0.35016623598619201</v>
      </c>
      <c r="R44" s="17"/>
      <c r="S44" s="17">
        <v>0.21752580273351901</v>
      </c>
      <c r="T44" s="17">
        <v>0.38169615903564602</v>
      </c>
      <c r="U44" s="17">
        <v>0.41480020315357402</v>
      </c>
      <c r="V44" s="17">
        <v>0.32392522352570602</v>
      </c>
      <c r="W44" s="17">
        <v>0.38953722618787201</v>
      </c>
      <c r="X44" s="17">
        <v>0.33894002365591402</v>
      </c>
      <c r="Y44" s="17">
        <v>0.28883358906784001</v>
      </c>
      <c r="Z44" s="17">
        <v>0.39229786925263499</v>
      </c>
      <c r="AA44" s="17">
        <v>0.28001157737371501</v>
      </c>
      <c r="AB44" s="17">
        <v>0.36894728570406099</v>
      </c>
      <c r="AC44" s="17">
        <v>0.27737208554040199</v>
      </c>
      <c r="AD44" s="17">
        <v>0.28678670608986601</v>
      </c>
      <c r="AE44" s="17"/>
      <c r="AF44" s="17">
        <v>0.37380411853613399</v>
      </c>
      <c r="AG44" s="17">
        <v>0.33173066493830899</v>
      </c>
      <c r="AH44" s="17" t="s">
        <v>89</v>
      </c>
      <c r="AI44" s="17">
        <v>0.237937924208664</v>
      </c>
      <c r="AJ44" s="17">
        <v>0.285117772072215</v>
      </c>
      <c r="AK44" s="17">
        <v>0.28740196842403998</v>
      </c>
      <c r="AL44" s="17">
        <v>0.34433470780759501</v>
      </c>
      <c r="AM44" s="17"/>
      <c r="AN44" s="17">
        <v>0.34411219444673902</v>
      </c>
      <c r="AO44" s="17">
        <v>0.33173236805775602</v>
      </c>
      <c r="AP44" s="17">
        <v>0.27616754279293299</v>
      </c>
      <c r="AQ44" s="17"/>
      <c r="AR44" s="17">
        <v>0.36137805817762497</v>
      </c>
      <c r="AS44" s="17">
        <v>0.27519425899719202</v>
      </c>
      <c r="AT44" s="17">
        <v>0.41873827961274701</v>
      </c>
      <c r="AU44" s="17">
        <v>0.30568222772751502</v>
      </c>
      <c r="AV44" s="17">
        <v>0.26789830441835399</v>
      </c>
      <c r="AW44" s="17"/>
      <c r="AX44" s="17">
        <v>0.381591684909596</v>
      </c>
      <c r="AY44" s="17">
        <v>0.27651445205312097</v>
      </c>
      <c r="AZ44" s="17">
        <v>0.401663962562193</v>
      </c>
      <c r="BA44" s="17">
        <v>0.36198217011697198</v>
      </c>
      <c r="BB44" s="17">
        <v>0.328184083402767</v>
      </c>
      <c r="BC44" s="17"/>
      <c r="BD44" s="17">
        <v>0.23624396074401699</v>
      </c>
      <c r="BE44" s="17">
        <v>0.384928990851435</v>
      </c>
      <c r="BF44" s="17">
        <v>0.40664071857290901</v>
      </c>
      <c r="BG44" s="17">
        <v>0.34583507483889397</v>
      </c>
      <c r="BH44" s="17">
        <v>0.33029171725963302</v>
      </c>
      <c r="BI44" s="17">
        <v>0.399124328011425</v>
      </c>
      <c r="BJ44" s="17"/>
      <c r="BK44" s="17">
        <v>0.34128783947534103</v>
      </c>
      <c r="BL44" s="17">
        <v>0.32222298695936602</v>
      </c>
      <c r="BM44" s="17">
        <v>0.331574031233699</v>
      </c>
      <c r="BN44" s="17">
        <v>0.25985100804285199</v>
      </c>
      <c r="BO44" s="17">
        <v>0.20874316105465199</v>
      </c>
    </row>
    <row r="45" spans="2:67" x14ac:dyDescent="0.35">
      <c r="B45" t="s">
        <v>102</v>
      </c>
      <c r="C45" s="17">
        <v>0.10448554435012899</v>
      </c>
      <c r="D45" s="17">
        <v>0.11850001488517201</v>
      </c>
      <c r="E45" s="17">
        <v>9.09972627538016E-2</v>
      </c>
      <c r="F45" s="17"/>
      <c r="G45" s="17">
        <v>5.7012514084518198E-2</v>
      </c>
      <c r="H45" s="17">
        <v>7.7810933433739807E-2</v>
      </c>
      <c r="I45" s="17">
        <v>9.7523301043386301E-2</v>
      </c>
      <c r="J45" s="17">
        <v>0.126179663390556</v>
      </c>
      <c r="K45" s="17">
        <v>0.13507027147306899</v>
      </c>
      <c r="L45" s="17">
        <v>0.12568580734287799</v>
      </c>
      <c r="M45" s="17"/>
      <c r="N45" s="17">
        <v>8.7439754805692105E-2</v>
      </c>
      <c r="O45" s="17">
        <v>0.10708758980493099</v>
      </c>
      <c r="P45" s="17">
        <v>9.9519989085041005E-2</v>
      </c>
      <c r="Q45" s="17">
        <v>0.123721789775698</v>
      </c>
      <c r="R45" s="17"/>
      <c r="S45" s="17">
        <v>4.8469991964463402E-2</v>
      </c>
      <c r="T45" s="17">
        <v>0.103049280424364</v>
      </c>
      <c r="U45" s="17">
        <v>0.13035347245034401</v>
      </c>
      <c r="V45" s="17">
        <v>0.136330515341615</v>
      </c>
      <c r="W45" s="17">
        <v>6.3647326283591502E-2</v>
      </c>
      <c r="X45" s="17">
        <v>0.11068292668348299</v>
      </c>
      <c r="Y45" s="17">
        <v>0.15378545208278099</v>
      </c>
      <c r="Z45" s="17">
        <v>0.134828429698965</v>
      </c>
      <c r="AA45" s="17">
        <v>8.7486715824246594E-2</v>
      </c>
      <c r="AB45" s="17">
        <v>0.13541624575694999</v>
      </c>
      <c r="AC45" s="17">
        <v>9.1778133311340299E-2</v>
      </c>
      <c r="AD45" s="17">
        <v>0.104310432444637</v>
      </c>
      <c r="AE45" s="17"/>
      <c r="AF45" s="17">
        <v>0.108180935355883</v>
      </c>
      <c r="AG45" s="17">
        <v>0.10078215472589</v>
      </c>
      <c r="AH45" s="17" t="s">
        <v>89</v>
      </c>
      <c r="AI45" s="17">
        <v>0.105888475461741</v>
      </c>
      <c r="AJ45" s="17">
        <v>0.12993355728446199</v>
      </c>
      <c r="AK45" s="17">
        <v>9.7274743696806998E-2</v>
      </c>
      <c r="AL45" s="17">
        <v>7.7595885619228894E-2</v>
      </c>
      <c r="AM45" s="17"/>
      <c r="AN45" s="17">
        <v>0.152228701956826</v>
      </c>
      <c r="AO45" s="17">
        <v>7.6620804249246804E-2</v>
      </c>
      <c r="AP45" s="17">
        <v>0.103974692176728</v>
      </c>
      <c r="AQ45" s="17"/>
      <c r="AR45" s="17">
        <v>0.13047217279685799</v>
      </c>
      <c r="AS45" s="17">
        <v>6.8309964729696096E-2</v>
      </c>
      <c r="AT45" s="17">
        <v>8.59891728407043E-2</v>
      </c>
      <c r="AU45" s="17">
        <v>0.17480974462194801</v>
      </c>
      <c r="AV45" s="17">
        <v>0.124704434939697</v>
      </c>
      <c r="AW45" s="17"/>
      <c r="AX45" s="17">
        <v>0.12539156494350601</v>
      </c>
      <c r="AY45" s="17">
        <v>6.8525976077662101E-2</v>
      </c>
      <c r="AZ45" s="17">
        <v>6.7874735992148799E-2</v>
      </c>
      <c r="BA45" s="17">
        <v>0.193482435088352</v>
      </c>
      <c r="BB45" s="17">
        <v>6.2550617627856506E-2</v>
      </c>
      <c r="BC45" s="17"/>
      <c r="BD45" s="17">
        <v>7.1257508432214303E-2</v>
      </c>
      <c r="BE45" s="17">
        <v>0.116376134590108</v>
      </c>
      <c r="BF45" s="17">
        <v>6.0139213772119199E-2</v>
      </c>
      <c r="BG45" s="17">
        <v>0.19781774924015399</v>
      </c>
      <c r="BH45" s="17">
        <v>3.8831540754196703E-2</v>
      </c>
      <c r="BI45" s="17">
        <v>8.1780272127943698E-2</v>
      </c>
      <c r="BJ45" s="17"/>
      <c r="BK45" s="17">
        <v>0.113084433824528</v>
      </c>
      <c r="BL45" s="17">
        <v>0.121935356610823</v>
      </c>
      <c r="BM45" s="17">
        <v>9.4336080622266102E-2</v>
      </c>
      <c r="BN45" s="17">
        <v>6.91250349146703E-2</v>
      </c>
      <c r="BO45" s="17">
        <v>7.2268161739129894E-2</v>
      </c>
    </row>
    <row r="46" spans="2:67" x14ac:dyDescent="0.35">
      <c r="B46" t="s">
        <v>87</v>
      </c>
      <c r="C46" s="17">
        <v>1.9844475545199899E-2</v>
      </c>
      <c r="D46" s="17">
        <v>1.8657810783126901E-2</v>
      </c>
      <c r="E46" s="17">
        <v>2.0159372654458701E-2</v>
      </c>
      <c r="F46" s="17"/>
      <c r="G46" s="17">
        <v>4.6202504009987502E-2</v>
      </c>
      <c r="H46" s="17">
        <v>1.7807646851743599E-2</v>
      </c>
      <c r="I46" s="17">
        <v>8.6615288601671805E-3</v>
      </c>
      <c r="J46" s="17">
        <v>8.7133881206120506E-3</v>
      </c>
      <c r="K46" s="17">
        <v>3.0597962856414501E-2</v>
      </c>
      <c r="L46" s="17">
        <v>1.46379626340185E-2</v>
      </c>
      <c r="M46" s="17"/>
      <c r="N46" s="17">
        <v>6.4465721866815004E-3</v>
      </c>
      <c r="O46" s="17">
        <v>2.0071579226889999E-2</v>
      </c>
      <c r="P46" s="17">
        <v>1.7331633265496499E-2</v>
      </c>
      <c r="Q46" s="17">
        <v>3.64614277056792E-2</v>
      </c>
      <c r="R46" s="17"/>
      <c r="S46" s="17">
        <v>3.0436261006582699E-2</v>
      </c>
      <c r="T46" s="17">
        <v>1.7508083029156699E-2</v>
      </c>
      <c r="U46" s="17">
        <v>1.29497627056643E-2</v>
      </c>
      <c r="V46" s="17">
        <v>2.60451823232139E-2</v>
      </c>
      <c r="W46" s="17">
        <v>0</v>
      </c>
      <c r="X46" s="17">
        <v>1.7131409688018601E-2</v>
      </c>
      <c r="Y46" s="17">
        <v>2.9565559869310701E-2</v>
      </c>
      <c r="Z46" s="17">
        <v>2.3721900014779002E-2</v>
      </c>
      <c r="AA46" s="17">
        <v>2.51291325880574E-2</v>
      </c>
      <c r="AB46" s="17">
        <v>1.50518831863093E-2</v>
      </c>
      <c r="AC46" s="17">
        <v>0</v>
      </c>
      <c r="AD46" s="17">
        <v>3.1523079006858502E-2</v>
      </c>
      <c r="AE46" s="17"/>
      <c r="AF46" s="17">
        <v>1.67534985413142E-2</v>
      </c>
      <c r="AG46" s="17">
        <v>1.5901785795878799E-2</v>
      </c>
      <c r="AH46" s="17" t="s">
        <v>89</v>
      </c>
      <c r="AI46" s="17">
        <v>3.8281725789821301E-2</v>
      </c>
      <c r="AJ46" s="17">
        <v>2.2008563656686599E-2</v>
      </c>
      <c r="AK46" s="17">
        <v>7.0377890595281897E-3</v>
      </c>
      <c r="AL46" s="17">
        <v>6.9271967017136199E-2</v>
      </c>
      <c r="AM46" s="17"/>
      <c r="AN46" s="17">
        <v>1.6539731742578299E-2</v>
      </c>
      <c r="AO46" s="17">
        <v>1.3993329815450499E-2</v>
      </c>
      <c r="AP46" s="17">
        <v>2.0305930673165801E-2</v>
      </c>
      <c r="AQ46" s="17"/>
      <c r="AR46" s="17">
        <v>1.06084748131506E-2</v>
      </c>
      <c r="AS46" s="17">
        <v>1.4765008931797999E-2</v>
      </c>
      <c r="AT46" s="17">
        <v>1.3143593368591101E-2</v>
      </c>
      <c r="AU46" s="17">
        <v>8.6786949037122599E-2</v>
      </c>
      <c r="AV46" s="17">
        <v>2.5154390616295801E-2</v>
      </c>
      <c r="AW46" s="17"/>
      <c r="AX46" s="17">
        <v>1.93057548547955E-2</v>
      </c>
      <c r="AY46" s="17">
        <v>1.22032904189593E-2</v>
      </c>
      <c r="AZ46" s="17">
        <v>5.02357858743751E-3</v>
      </c>
      <c r="BA46" s="17">
        <v>1.41751103357158E-2</v>
      </c>
      <c r="BB46" s="17">
        <v>2.67563430996779E-2</v>
      </c>
      <c r="BC46" s="17"/>
      <c r="BD46" s="17">
        <v>1.7445268201414701E-2</v>
      </c>
      <c r="BE46" s="17">
        <v>1.6017106637647601E-2</v>
      </c>
      <c r="BF46" s="17">
        <v>4.8524232135522E-3</v>
      </c>
      <c r="BG46" s="17">
        <v>1.8903669471875301E-2</v>
      </c>
      <c r="BH46" s="17">
        <v>3.7193523528285803E-2</v>
      </c>
      <c r="BI46" s="17">
        <v>2.44328784273052E-2</v>
      </c>
      <c r="BJ46" s="17"/>
      <c r="BK46" s="17">
        <v>1.8134172591404599E-2</v>
      </c>
      <c r="BL46" s="17">
        <v>2.48105540224841E-2</v>
      </c>
      <c r="BM46" s="17">
        <v>1.2366239834070101E-2</v>
      </c>
      <c r="BN46" s="17">
        <v>7.0280727205005097E-3</v>
      </c>
      <c r="BO46" s="17">
        <v>0</v>
      </c>
    </row>
    <row r="47" spans="2:67" x14ac:dyDescent="0.35">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row>
    <row r="48" spans="2:67" x14ac:dyDescent="0.35">
      <c r="B48" s="6" t="s">
        <v>107</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2:67" x14ac:dyDescent="0.35">
      <c r="B49" s="21" t="s">
        <v>91</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row>
    <row r="50" spans="2:67" x14ac:dyDescent="0.35">
      <c r="B50" t="s">
        <v>99</v>
      </c>
      <c r="C50" s="17">
        <v>0.17421337715819299</v>
      </c>
      <c r="D50" s="17">
        <v>0.169444007595596</v>
      </c>
      <c r="E50" s="17">
        <v>0.178477349295867</v>
      </c>
      <c r="F50" s="17"/>
      <c r="G50" s="17">
        <v>0.21284237235221701</v>
      </c>
      <c r="H50" s="17">
        <v>0.23725427492665599</v>
      </c>
      <c r="I50" s="17">
        <v>0.188794302925859</v>
      </c>
      <c r="J50" s="17">
        <v>0.15632453605902799</v>
      </c>
      <c r="K50" s="17">
        <v>0.135864204142322</v>
      </c>
      <c r="L50" s="17">
        <v>0.12537532942947199</v>
      </c>
      <c r="M50" s="17"/>
      <c r="N50" s="17">
        <v>0.19928608931235001</v>
      </c>
      <c r="O50" s="17">
        <v>0.14800287203427101</v>
      </c>
      <c r="P50" s="17">
        <v>0.18722010193931601</v>
      </c>
      <c r="Q50" s="17">
        <v>0.162445129721696</v>
      </c>
      <c r="R50" s="17"/>
      <c r="S50" s="17">
        <v>0.26179262880022303</v>
      </c>
      <c r="T50" s="17">
        <v>0.122279107800989</v>
      </c>
      <c r="U50" s="17">
        <v>0.13867986510233399</v>
      </c>
      <c r="V50" s="17">
        <v>0.14107941837683799</v>
      </c>
      <c r="W50" s="17">
        <v>0.13496398091433301</v>
      </c>
      <c r="X50" s="17">
        <v>0.14723249275183201</v>
      </c>
      <c r="Y50" s="17">
        <v>0.20771638593886399</v>
      </c>
      <c r="Z50" s="17">
        <v>0.136426507223956</v>
      </c>
      <c r="AA50" s="17">
        <v>0.209719922216312</v>
      </c>
      <c r="AB50" s="17">
        <v>0.159436450328964</v>
      </c>
      <c r="AC50" s="17">
        <v>0.218203124077161</v>
      </c>
      <c r="AD50" s="17">
        <v>0.158000094293235</v>
      </c>
      <c r="AE50" s="17"/>
      <c r="AF50" s="17">
        <v>0.16322149316409501</v>
      </c>
      <c r="AG50" s="17">
        <v>0.149491811956771</v>
      </c>
      <c r="AH50" s="17" t="s">
        <v>89</v>
      </c>
      <c r="AI50" s="17">
        <v>0.23441992140335899</v>
      </c>
      <c r="AJ50" s="17">
        <v>0.193877303404554</v>
      </c>
      <c r="AK50" s="17">
        <v>0.213141287943833</v>
      </c>
      <c r="AL50" s="17">
        <v>0.121362822695919</v>
      </c>
      <c r="AM50" s="17"/>
      <c r="AN50" s="17">
        <v>0.16230091480096701</v>
      </c>
      <c r="AO50" s="17">
        <v>0.177453517559955</v>
      </c>
      <c r="AP50" s="17">
        <v>0.183405872807968</v>
      </c>
      <c r="AQ50" s="17"/>
      <c r="AR50" s="17">
        <v>0.148869971365308</v>
      </c>
      <c r="AS50" s="17">
        <v>0.22184780573604701</v>
      </c>
      <c r="AT50" s="17">
        <v>0.123281433103775</v>
      </c>
      <c r="AU50" s="17">
        <v>0.124962392162806</v>
      </c>
      <c r="AV50" s="17">
        <v>0.169415715078442</v>
      </c>
      <c r="AW50" s="17"/>
      <c r="AX50" s="17">
        <v>0.15671791013223901</v>
      </c>
      <c r="AY50" s="17">
        <v>0.202313123549029</v>
      </c>
      <c r="AZ50" s="17">
        <v>0.15367393420625799</v>
      </c>
      <c r="BA50" s="17">
        <v>0.11286467429221</v>
      </c>
      <c r="BB50" s="17">
        <v>0.17233903048929999</v>
      </c>
      <c r="BC50" s="17"/>
      <c r="BD50" s="17">
        <v>0.21597739122814399</v>
      </c>
      <c r="BE50" s="17">
        <v>0.16860627058069799</v>
      </c>
      <c r="BF50" s="17">
        <v>0.14434911622673199</v>
      </c>
      <c r="BG50" s="17">
        <v>0.121592211152031</v>
      </c>
      <c r="BH50" s="17">
        <v>0.20168641353741801</v>
      </c>
      <c r="BI50" s="17">
        <v>9.4517660387013896E-2</v>
      </c>
      <c r="BJ50" s="17"/>
      <c r="BK50" s="17">
        <v>0.15320888130405899</v>
      </c>
      <c r="BL50" s="17">
        <v>0.161886701933739</v>
      </c>
      <c r="BM50" s="17">
        <v>0.186781607231467</v>
      </c>
      <c r="BN50" s="17">
        <v>0.21070553711270701</v>
      </c>
      <c r="BO50" s="17">
        <v>0.32886139118685098</v>
      </c>
    </row>
    <row r="51" spans="2:67" x14ac:dyDescent="0.35">
      <c r="B51" t="s">
        <v>100</v>
      </c>
      <c r="C51" s="17">
        <v>0.39003308450170698</v>
      </c>
      <c r="D51" s="17">
        <v>0.362645070985882</v>
      </c>
      <c r="E51" s="17">
        <v>0.41563220154353397</v>
      </c>
      <c r="F51" s="17"/>
      <c r="G51" s="17">
        <v>0.36726659189613697</v>
      </c>
      <c r="H51" s="17">
        <v>0.40594968460840303</v>
      </c>
      <c r="I51" s="17">
        <v>0.45146075546751302</v>
      </c>
      <c r="J51" s="17">
        <v>0.40678752842488602</v>
      </c>
      <c r="K51" s="17">
        <v>0.373321475060168</v>
      </c>
      <c r="L51" s="17">
        <v>0.34030551462808101</v>
      </c>
      <c r="M51" s="17"/>
      <c r="N51" s="17">
        <v>0.39973144991147402</v>
      </c>
      <c r="O51" s="17">
        <v>0.414929552331115</v>
      </c>
      <c r="P51" s="17">
        <v>0.40629123291798702</v>
      </c>
      <c r="Q51" s="17">
        <v>0.339464279396399</v>
      </c>
      <c r="R51" s="17"/>
      <c r="S51" s="17">
        <v>0.36722166318070998</v>
      </c>
      <c r="T51" s="17">
        <v>0.320604209084418</v>
      </c>
      <c r="U51" s="17">
        <v>0.36966360361258399</v>
      </c>
      <c r="V51" s="17">
        <v>0.35979832708300302</v>
      </c>
      <c r="W51" s="17">
        <v>0.41261031038256302</v>
      </c>
      <c r="X51" s="17">
        <v>0.40715965488745798</v>
      </c>
      <c r="Y51" s="17">
        <v>0.34975087717775499</v>
      </c>
      <c r="Z51" s="17">
        <v>0.50075956306338498</v>
      </c>
      <c r="AA51" s="17">
        <v>0.43257138901632097</v>
      </c>
      <c r="AB51" s="17">
        <v>0.47432562428605202</v>
      </c>
      <c r="AC51" s="17">
        <v>0.39729408520927401</v>
      </c>
      <c r="AD51" s="17">
        <v>0.37802751240097998</v>
      </c>
      <c r="AE51" s="17"/>
      <c r="AF51" s="17">
        <v>0.37059158384996099</v>
      </c>
      <c r="AG51" s="17">
        <v>0.45040787937292298</v>
      </c>
      <c r="AH51" s="17" t="s">
        <v>89</v>
      </c>
      <c r="AI51" s="17">
        <v>0.34806855504510398</v>
      </c>
      <c r="AJ51" s="17">
        <v>0.30173546233203302</v>
      </c>
      <c r="AK51" s="17">
        <v>0.39487256852396302</v>
      </c>
      <c r="AL51" s="17">
        <v>0.40086623722000703</v>
      </c>
      <c r="AM51" s="17"/>
      <c r="AN51" s="17">
        <v>0.34099142994524101</v>
      </c>
      <c r="AO51" s="17">
        <v>0.435270936931274</v>
      </c>
      <c r="AP51" s="17">
        <v>0.37909301895911401</v>
      </c>
      <c r="AQ51" s="17"/>
      <c r="AR51" s="17">
        <v>0.36552663158756898</v>
      </c>
      <c r="AS51" s="17">
        <v>0.41952791126458</v>
      </c>
      <c r="AT51" s="17">
        <v>0.37252131647881198</v>
      </c>
      <c r="AU51" s="17">
        <v>0.28684382840771799</v>
      </c>
      <c r="AV51" s="17">
        <v>0.40481171902214003</v>
      </c>
      <c r="AW51" s="17"/>
      <c r="AX51" s="17">
        <v>0.35009908768018899</v>
      </c>
      <c r="AY51" s="17">
        <v>0.41742369660602902</v>
      </c>
      <c r="AZ51" s="17">
        <v>0.37138032580967401</v>
      </c>
      <c r="BA51" s="17">
        <v>0.339717978162492</v>
      </c>
      <c r="BB51" s="17">
        <v>0.44734425419116203</v>
      </c>
      <c r="BC51" s="17"/>
      <c r="BD51" s="17">
        <v>0.42807199178307398</v>
      </c>
      <c r="BE51" s="17">
        <v>0.35490181062666398</v>
      </c>
      <c r="BF51" s="17">
        <v>0.39069030816899197</v>
      </c>
      <c r="BG51" s="17">
        <v>0.35137499246488801</v>
      </c>
      <c r="BH51" s="17">
        <v>0.43394930803804299</v>
      </c>
      <c r="BI51" s="17">
        <v>0.39262687603623297</v>
      </c>
      <c r="BJ51" s="17"/>
      <c r="BK51" s="17">
        <v>0.37455615287856597</v>
      </c>
      <c r="BL51" s="17">
        <v>0.36480415717006298</v>
      </c>
      <c r="BM51" s="17">
        <v>0.40770851752607901</v>
      </c>
      <c r="BN51" s="17">
        <v>0.43495986904475997</v>
      </c>
      <c r="BO51" s="17">
        <v>0.419453975028107</v>
      </c>
    </row>
    <row r="52" spans="2:67" x14ac:dyDescent="0.35">
      <c r="B52" t="s">
        <v>101</v>
      </c>
      <c r="C52" s="17">
        <v>0.29818750562209001</v>
      </c>
      <c r="D52" s="17">
        <v>0.32285044573016602</v>
      </c>
      <c r="E52" s="17">
        <v>0.27710874871461699</v>
      </c>
      <c r="F52" s="17"/>
      <c r="G52" s="17">
        <v>0.27425531104266598</v>
      </c>
      <c r="H52" s="17">
        <v>0.24341089381581299</v>
      </c>
      <c r="I52" s="17">
        <v>0.23323815355250299</v>
      </c>
      <c r="J52" s="17">
        <v>0.32548044098405299</v>
      </c>
      <c r="K52" s="17">
        <v>0.30818495867210199</v>
      </c>
      <c r="L52" s="17">
        <v>0.38262654505580301</v>
      </c>
      <c r="M52" s="17"/>
      <c r="N52" s="17">
        <v>0.29208451069081198</v>
      </c>
      <c r="O52" s="17">
        <v>0.319856537637765</v>
      </c>
      <c r="P52" s="17">
        <v>0.27415553218600203</v>
      </c>
      <c r="Q52" s="17">
        <v>0.306404090605715</v>
      </c>
      <c r="R52" s="17"/>
      <c r="S52" s="17">
        <v>0.23557156509850399</v>
      </c>
      <c r="T52" s="17">
        <v>0.38988469497850198</v>
      </c>
      <c r="U52" s="17">
        <v>0.32316933869900799</v>
      </c>
      <c r="V52" s="17">
        <v>0.36534814504589502</v>
      </c>
      <c r="W52" s="17">
        <v>0.35271183002351503</v>
      </c>
      <c r="X52" s="17">
        <v>0.30981581902486799</v>
      </c>
      <c r="Y52" s="17">
        <v>0.28300075310129902</v>
      </c>
      <c r="Z52" s="17">
        <v>0.27027645481126999</v>
      </c>
      <c r="AA52" s="17">
        <v>0.232596647210536</v>
      </c>
      <c r="AB52" s="17">
        <v>0.25487803491621103</v>
      </c>
      <c r="AC52" s="17">
        <v>0.23944766570861301</v>
      </c>
      <c r="AD52" s="17">
        <v>0.30937443789095198</v>
      </c>
      <c r="AE52" s="17"/>
      <c r="AF52" s="17">
        <v>0.35106477376807499</v>
      </c>
      <c r="AG52" s="17">
        <v>0.28217272876299698</v>
      </c>
      <c r="AH52" s="17" t="s">
        <v>89</v>
      </c>
      <c r="AI52" s="17">
        <v>0.23512498997862599</v>
      </c>
      <c r="AJ52" s="17">
        <v>0.248930127587108</v>
      </c>
      <c r="AK52" s="17">
        <v>0.27004722174273499</v>
      </c>
      <c r="AL52" s="17">
        <v>0.25139622811358098</v>
      </c>
      <c r="AM52" s="17"/>
      <c r="AN52" s="17">
        <v>0.33373297508903299</v>
      </c>
      <c r="AO52" s="17">
        <v>0.28743792413513403</v>
      </c>
      <c r="AP52" s="17">
        <v>0.27484654983784801</v>
      </c>
      <c r="AQ52" s="17"/>
      <c r="AR52" s="17">
        <v>0.34199143880801403</v>
      </c>
      <c r="AS52" s="17">
        <v>0.248100922865861</v>
      </c>
      <c r="AT52" s="17">
        <v>0.41409222836960702</v>
      </c>
      <c r="AU52" s="17">
        <v>0.30676393558304499</v>
      </c>
      <c r="AV52" s="17">
        <v>0.250987415721735</v>
      </c>
      <c r="AW52" s="17"/>
      <c r="AX52" s="17">
        <v>0.35718749621068202</v>
      </c>
      <c r="AY52" s="17">
        <v>0.27425354314626799</v>
      </c>
      <c r="AZ52" s="17">
        <v>0.35290576055300599</v>
      </c>
      <c r="BA52" s="17">
        <v>0.31248043536324599</v>
      </c>
      <c r="BB52" s="17">
        <v>0.31701493360354399</v>
      </c>
      <c r="BC52" s="17"/>
      <c r="BD52" s="17">
        <v>0.24982561595920799</v>
      </c>
      <c r="BE52" s="17">
        <v>0.34571028080164901</v>
      </c>
      <c r="BF52" s="17">
        <v>0.34418060328672001</v>
      </c>
      <c r="BG52" s="17">
        <v>0.30901653623230202</v>
      </c>
      <c r="BH52" s="17">
        <v>0.27903558366843001</v>
      </c>
      <c r="BI52" s="17">
        <v>0.34833297965004201</v>
      </c>
      <c r="BJ52" s="17"/>
      <c r="BK52" s="17">
        <v>0.30355026820353997</v>
      </c>
      <c r="BL52" s="17">
        <v>0.34235658248985001</v>
      </c>
      <c r="BM52" s="17">
        <v>0.28537359042645499</v>
      </c>
      <c r="BN52" s="17">
        <v>0.25314649504873898</v>
      </c>
      <c r="BO52" s="17">
        <v>0.15613128623523201</v>
      </c>
    </row>
    <row r="53" spans="2:67" x14ac:dyDescent="0.35">
      <c r="B53" t="s">
        <v>102</v>
      </c>
      <c r="C53" s="17">
        <v>0.11342191659932099</v>
      </c>
      <c r="D53" s="17">
        <v>0.124805829230221</v>
      </c>
      <c r="E53" s="17">
        <v>0.10258533276974501</v>
      </c>
      <c r="F53" s="17"/>
      <c r="G53" s="17">
        <v>7.9710036816812699E-2</v>
      </c>
      <c r="H53" s="17">
        <v>9.1801284507450606E-2</v>
      </c>
      <c r="I53" s="17">
        <v>0.111680381278917</v>
      </c>
      <c r="J53" s="17">
        <v>0.10608351035237699</v>
      </c>
      <c r="K53" s="17">
        <v>0.14176625140527499</v>
      </c>
      <c r="L53" s="17">
        <v>0.14198745457436299</v>
      </c>
      <c r="M53" s="17"/>
      <c r="N53" s="17">
        <v>9.90458223192036E-2</v>
      </c>
      <c r="O53" s="17">
        <v>9.1990695004845205E-2</v>
      </c>
      <c r="P53" s="17">
        <v>0.100396205056087</v>
      </c>
      <c r="Q53" s="17">
        <v>0.15986897741487799</v>
      </c>
      <c r="R53" s="17"/>
      <c r="S53" s="17">
        <v>0.10148398924935099</v>
      </c>
      <c r="T53" s="17">
        <v>0.14873697223111401</v>
      </c>
      <c r="U53" s="17">
        <v>0.15428273027335199</v>
      </c>
      <c r="V53" s="17">
        <v>0.120852323774381</v>
      </c>
      <c r="W53" s="17">
        <v>8.6522096371532797E-2</v>
      </c>
      <c r="X53" s="17">
        <v>0.129594425290397</v>
      </c>
      <c r="Y53" s="17">
        <v>0.12414677050141</v>
      </c>
      <c r="Z53" s="17">
        <v>8.1570789006664299E-2</v>
      </c>
      <c r="AA53" s="17">
        <v>7.3427362024148402E-2</v>
      </c>
      <c r="AB53" s="17">
        <v>0.101664161563778</v>
      </c>
      <c r="AC53" s="17">
        <v>0.105529943201063</v>
      </c>
      <c r="AD53" s="17">
        <v>0.10827799598916001</v>
      </c>
      <c r="AE53" s="17"/>
      <c r="AF53" s="17">
        <v>0.102966833400288</v>
      </c>
      <c r="AG53" s="17">
        <v>9.75055022208801E-2</v>
      </c>
      <c r="AH53" s="17" t="s">
        <v>89</v>
      </c>
      <c r="AI53" s="17">
        <v>0.13899796068158399</v>
      </c>
      <c r="AJ53" s="17">
        <v>0.24450621876210801</v>
      </c>
      <c r="AK53" s="17">
        <v>9.2467531641721404E-2</v>
      </c>
      <c r="AL53" s="17">
        <v>0.125230613671276</v>
      </c>
      <c r="AM53" s="17"/>
      <c r="AN53" s="17">
        <v>0.15162245111983499</v>
      </c>
      <c r="AO53" s="17">
        <v>8.8481297260921396E-2</v>
      </c>
      <c r="AP53" s="17">
        <v>0.110369395159195</v>
      </c>
      <c r="AQ53" s="17"/>
      <c r="AR53" s="17">
        <v>0.136105776413392</v>
      </c>
      <c r="AS53" s="17">
        <v>8.9318325341447694E-2</v>
      </c>
      <c r="AT53" s="17">
        <v>7.6961428679215405E-2</v>
      </c>
      <c r="AU53" s="17">
        <v>0.20512636498373099</v>
      </c>
      <c r="AV53" s="17">
        <v>0.12356944320628301</v>
      </c>
      <c r="AW53" s="17"/>
      <c r="AX53" s="17">
        <v>0.13052515289188299</v>
      </c>
      <c r="AY53" s="17">
        <v>8.8621136297178299E-2</v>
      </c>
      <c r="AZ53" s="17">
        <v>9.8366323517285303E-2</v>
      </c>
      <c r="BA53" s="17">
        <v>0.20998023832878601</v>
      </c>
      <c r="BB53" s="17">
        <v>5.3303022131425203E-2</v>
      </c>
      <c r="BC53" s="17"/>
      <c r="BD53" s="17">
        <v>8.7405749510182706E-2</v>
      </c>
      <c r="BE53" s="17">
        <v>0.125391333382184</v>
      </c>
      <c r="BF53" s="17">
        <v>9.8294582253991097E-2</v>
      </c>
      <c r="BG53" s="17">
        <v>0.19071915441144799</v>
      </c>
      <c r="BH53" s="17">
        <v>6.9062960403511106E-2</v>
      </c>
      <c r="BI53" s="17">
        <v>9.9362567600137397E-2</v>
      </c>
      <c r="BJ53" s="17"/>
      <c r="BK53" s="17">
        <v>0.135663807109729</v>
      </c>
      <c r="BL53" s="17">
        <v>0.106837632998249</v>
      </c>
      <c r="BM53" s="17">
        <v>0.102319023250107</v>
      </c>
      <c r="BN53" s="17">
        <v>8.1967490622392697E-2</v>
      </c>
      <c r="BO53" s="17">
        <v>9.5553347549810499E-2</v>
      </c>
    </row>
    <row r="54" spans="2:67" x14ac:dyDescent="0.35">
      <c r="B54" t="s">
        <v>87</v>
      </c>
      <c r="C54" s="17">
        <v>2.4144116118688799E-2</v>
      </c>
      <c r="D54" s="17">
        <v>2.02546464581356E-2</v>
      </c>
      <c r="E54" s="17">
        <v>2.61963676762373E-2</v>
      </c>
      <c r="F54" s="17"/>
      <c r="G54" s="17">
        <v>6.5925687892167698E-2</v>
      </c>
      <c r="H54" s="17">
        <v>2.1583862141676999E-2</v>
      </c>
      <c r="I54" s="17">
        <v>1.4826406775207E-2</v>
      </c>
      <c r="J54" s="17">
        <v>5.3239841796563804E-3</v>
      </c>
      <c r="K54" s="17">
        <v>4.0863110720132698E-2</v>
      </c>
      <c r="L54" s="17">
        <v>9.7051563122813999E-3</v>
      </c>
      <c r="M54" s="17"/>
      <c r="N54" s="17">
        <v>9.8521277661608002E-3</v>
      </c>
      <c r="O54" s="17">
        <v>2.5220342992003399E-2</v>
      </c>
      <c r="P54" s="17">
        <v>3.19369279006083E-2</v>
      </c>
      <c r="Q54" s="17">
        <v>3.1817522861311398E-2</v>
      </c>
      <c r="R54" s="17"/>
      <c r="S54" s="17">
        <v>3.3930153671211799E-2</v>
      </c>
      <c r="T54" s="17">
        <v>1.8495015904976399E-2</v>
      </c>
      <c r="U54" s="17">
        <v>1.42044623127219E-2</v>
      </c>
      <c r="V54" s="17">
        <v>1.2921785719882801E-2</v>
      </c>
      <c r="W54" s="17">
        <v>1.3191782308056E-2</v>
      </c>
      <c r="X54" s="17">
        <v>6.1976080454443196E-3</v>
      </c>
      <c r="Y54" s="17">
        <v>3.5385213280671401E-2</v>
      </c>
      <c r="Z54" s="17">
        <v>1.09666858947243E-2</v>
      </c>
      <c r="AA54" s="17">
        <v>5.1684679532682402E-2</v>
      </c>
      <c r="AB54" s="17">
        <v>9.6957289049947205E-3</v>
      </c>
      <c r="AC54" s="17">
        <v>3.9525181803889399E-2</v>
      </c>
      <c r="AD54" s="17">
        <v>4.63199594256717E-2</v>
      </c>
      <c r="AE54" s="17"/>
      <c r="AF54" s="17">
        <v>1.21553158175811E-2</v>
      </c>
      <c r="AG54" s="17">
        <v>2.04220776864295E-2</v>
      </c>
      <c r="AH54" s="17" t="s">
        <v>89</v>
      </c>
      <c r="AI54" s="17">
        <v>4.3388572891327699E-2</v>
      </c>
      <c r="AJ54" s="17">
        <v>1.0950887914197901E-2</v>
      </c>
      <c r="AK54" s="17">
        <v>2.9471390147747599E-2</v>
      </c>
      <c r="AL54" s="17">
        <v>0.101144098299218</v>
      </c>
      <c r="AM54" s="17"/>
      <c r="AN54" s="17">
        <v>1.1352229044923201E-2</v>
      </c>
      <c r="AO54" s="17">
        <v>1.1356324112715199E-2</v>
      </c>
      <c r="AP54" s="17">
        <v>5.2285163235875398E-2</v>
      </c>
      <c r="AQ54" s="17"/>
      <c r="AR54" s="17">
        <v>7.50618182571622E-3</v>
      </c>
      <c r="AS54" s="17">
        <v>2.12050347920648E-2</v>
      </c>
      <c r="AT54" s="17">
        <v>1.3143593368591101E-2</v>
      </c>
      <c r="AU54" s="17">
        <v>7.6303478862700294E-2</v>
      </c>
      <c r="AV54" s="17">
        <v>5.1215706971399898E-2</v>
      </c>
      <c r="AW54" s="17"/>
      <c r="AX54" s="17">
        <v>5.4703530850070004E-3</v>
      </c>
      <c r="AY54" s="17">
        <v>1.7388500401496001E-2</v>
      </c>
      <c r="AZ54" s="17">
        <v>2.3673655913776199E-2</v>
      </c>
      <c r="BA54" s="17">
        <v>2.49566738532652E-2</v>
      </c>
      <c r="BB54" s="17">
        <v>9.9987595845681208E-3</v>
      </c>
      <c r="BC54" s="17"/>
      <c r="BD54" s="17">
        <v>1.87192515193907E-2</v>
      </c>
      <c r="BE54" s="17">
        <v>5.3903046088049E-3</v>
      </c>
      <c r="BF54" s="17">
        <v>2.2485390063564401E-2</v>
      </c>
      <c r="BG54" s="17">
        <v>2.7297105739331601E-2</v>
      </c>
      <c r="BH54" s="17">
        <v>1.6265734352597299E-2</v>
      </c>
      <c r="BI54" s="17">
        <v>6.5159916326573294E-2</v>
      </c>
      <c r="BJ54" s="17"/>
      <c r="BK54" s="17">
        <v>3.3020890504106601E-2</v>
      </c>
      <c r="BL54" s="17">
        <v>2.4114925408099699E-2</v>
      </c>
      <c r="BM54" s="17">
        <v>1.7817261565892199E-2</v>
      </c>
      <c r="BN54" s="17">
        <v>1.9220608171401098E-2</v>
      </c>
      <c r="BO54" s="17">
        <v>0</v>
      </c>
    </row>
    <row r="55" spans="2:67" x14ac:dyDescent="0.35">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row>
    <row r="56" spans="2:67" x14ac:dyDescent="0.35">
      <c r="B56" s="6" t="s">
        <v>108</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row>
    <row r="57" spans="2:67" x14ac:dyDescent="0.35">
      <c r="B57" s="21" t="s">
        <v>91</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row>
    <row r="58" spans="2:67" x14ac:dyDescent="0.35">
      <c r="B58" t="s">
        <v>99</v>
      </c>
      <c r="C58" s="17">
        <v>0.189281957108382</v>
      </c>
      <c r="D58" s="17">
        <v>0.19694031825108399</v>
      </c>
      <c r="E58" s="17">
        <v>0.18074873486545601</v>
      </c>
      <c r="F58" s="17"/>
      <c r="G58" s="17">
        <v>0.25395507432907599</v>
      </c>
      <c r="H58" s="17">
        <v>0.32646818956041501</v>
      </c>
      <c r="I58" s="17">
        <v>0.20389095210330899</v>
      </c>
      <c r="J58" s="17">
        <v>0.144803611447615</v>
      </c>
      <c r="K58" s="17">
        <v>0.108053657021735</v>
      </c>
      <c r="L58" s="17">
        <v>0.112888250430853</v>
      </c>
      <c r="M58" s="17"/>
      <c r="N58" s="17">
        <v>0.23845328648508199</v>
      </c>
      <c r="O58" s="17">
        <v>0.14899648743430999</v>
      </c>
      <c r="P58" s="17">
        <v>0.199218729649497</v>
      </c>
      <c r="Q58" s="17">
        <v>0.16899745727974899</v>
      </c>
      <c r="R58" s="17"/>
      <c r="S58" s="17">
        <v>0.34204006214312999</v>
      </c>
      <c r="T58" s="17">
        <v>0.146298388849293</v>
      </c>
      <c r="U58" s="17">
        <v>0.135447663179146</v>
      </c>
      <c r="V58" s="17">
        <v>0.21833136701754799</v>
      </c>
      <c r="W58" s="17">
        <v>0.189906658962502</v>
      </c>
      <c r="X58" s="17">
        <v>0.14729246370078999</v>
      </c>
      <c r="Y58" s="17">
        <v>0.165751677462147</v>
      </c>
      <c r="Z58" s="17">
        <v>0.16092144765038599</v>
      </c>
      <c r="AA58" s="17">
        <v>0.22885115059532801</v>
      </c>
      <c r="AB58" s="17">
        <v>8.5336584128319098E-2</v>
      </c>
      <c r="AC58" s="17">
        <v>0.178207960681219</v>
      </c>
      <c r="AD58" s="17">
        <v>0.12690933374315599</v>
      </c>
      <c r="AE58" s="17"/>
      <c r="AF58" s="17">
        <v>0.167677664484884</v>
      </c>
      <c r="AG58" s="17">
        <v>0.16078110570453899</v>
      </c>
      <c r="AH58" s="17" t="s">
        <v>89</v>
      </c>
      <c r="AI58" s="17">
        <v>0.273630985425872</v>
      </c>
      <c r="AJ58" s="17">
        <v>0.20689928280544401</v>
      </c>
      <c r="AK58" s="17">
        <v>0.226874649810069</v>
      </c>
      <c r="AL58" s="17">
        <v>0.15029774258200401</v>
      </c>
      <c r="AM58" s="17"/>
      <c r="AN58" s="17">
        <v>0.15177382214195501</v>
      </c>
      <c r="AO58" s="17">
        <v>0.20151740466676701</v>
      </c>
      <c r="AP58" s="17">
        <v>0.24451986114496899</v>
      </c>
      <c r="AQ58" s="17"/>
      <c r="AR58" s="17">
        <v>0.14522751241933399</v>
      </c>
      <c r="AS58" s="17">
        <v>0.24636645313686201</v>
      </c>
      <c r="AT58" s="17">
        <v>0.19825988183409901</v>
      </c>
      <c r="AU58" s="17">
        <v>0.10096396467657</v>
      </c>
      <c r="AV58" s="17">
        <v>0.18773651068293701</v>
      </c>
      <c r="AW58" s="17"/>
      <c r="AX58" s="17">
        <v>0.13585392402511501</v>
      </c>
      <c r="AY58" s="17">
        <v>0.24054593291092999</v>
      </c>
      <c r="AZ58" s="17">
        <v>0.21652328974117299</v>
      </c>
      <c r="BA58" s="17">
        <v>0.120844528730414</v>
      </c>
      <c r="BB58" s="17">
        <v>0.22112476840303999</v>
      </c>
      <c r="BC58" s="17"/>
      <c r="BD58" s="17">
        <v>0.25309502113763499</v>
      </c>
      <c r="BE58" s="17">
        <v>0.146426934553368</v>
      </c>
      <c r="BF58" s="17">
        <v>0.219512615402533</v>
      </c>
      <c r="BG58" s="17">
        <v>0.12205615828617999</v>
      </c>
      <c r="BH58" s="17">
        <v>0.25273543351135902</v>
      </c>
      <c r="BI58" s="17">
        <v>0.129365080645269</v>
      </c>
      <c r="BJ58" s="17"/>
      <c r="BK58" s="17">
        <v>0.14182492462587601</v>
      </c>
      <c r="BL58" s="17">
        <v>0.17215623247471801</v>
      </c>
      <c r="BM58" s="17">
        <v>0.18861664677832701</v>
      </c>
      <c r="BN58" s="17">
        <v>0.29314971053434802</v>
      </c>
      <c r="BO58" s="17">
        <v>0.46521074957910602</v>
      </c>
    </row>
    <row r="59" spans="2:67" x14ac:dyDescent="0.35">
      <c r="B59" t="s">
        <v>100</v>
      </c>
      <c r="C59" s="17">
        <v>0.37131980841589401</v>
      </c>
      <c r="D59" s="17">
        <v>0.35298563819101803</v>
      </c>
      <c r="E59" s="17">
        <v>0.38780962446503903</v>
      </c>
      <c r="F59" s="17"/>
      <c r="G59" s="17">
        <v>0.44777718356601298</v>
      </c>
      <c r="H59" s="17">
        <v>0.35035487073841498</v>
      </c>
      <c r="I59" s="17">
        <v>0.40245850028290397</v>
      </c>
      <c r="J59" s="17">
        <v>0.37479625513602399</v>
      </c>
      <c r="K59" s="17">
        <v>0.33817725892971001</v>
      </c>
      <c r="L59" s="17">
        <v>0.33114225711964101</v>
      </c>
      <c r="M59" s="17"/>
      <c r="N59" s="17">
        <v>0.37551029620507598</v>
      </c>
      <c r="O59" s="17">
        <v>0.40383760759068899</v>
      </c>
      <c r="P59" s="17">
        <v>0.35912892714587202</v>
      </c>
      <c r="Q59" s="17">
        <v>0.343599905374248</v>
      </c>
      <c r="R59" s="17"/>
      <c r="S59" s="17">
        <v>0.36887042695611799</v>
      </c>
      <c r="T59" s="17">
        <v>0.382715490365371</v>
      </c>
      <c r="U59" s="17">
        <v>0.41450604886445902</v>
      </c>
      <c r="V59" s="17">
        <v>0.30270940343464903</v>
      </c>
      <c r="W59" s="17">
        <v>0.38594057762016198</v>
      </c>
      <c r="X59" s="17">
        <v>0.36344128150674498</v>
      </c>
      <c r="Y59" s="17">
        <v>0.39153689598776198</v>
      </c>
      <c r="Z59" s="17">
        <v>0.39714994514262902</v>
      </c>
      <c r="AA59" s="17">
        <v>0.37406364583717999</v>
      </c>
      <c r="AB59" s="17">
        <v>0.37912030813849601</v>
      </c>
      <c r="AC59" s="17">
        <v>0.38653537245616598</v>
      </c>
      <c r="AD59" s="17">
        <v>0.26619410383627601</v>
      </c>
      <c r="AE59" s="17"/>
      <c r="AF59" s="17">
        <v>0.35869888186632698</v>
      </c>
      <c r="AG59" s="17">
        <v>0.38699359955642498</v>
      </c>
      <c r="AH59" s="17" t="s">
        <v>89</v>
      </c>
      <c r="AI59" s="17">
        <v>0.35439949806588</v>
      </c>
      <c r="AJ59" s="17">
        <v>0.33834196218559798</v>
      </c>
      <c r="AK59" s="17">
        <v>0.380898659757547</v>
      </c>
      <c r="AL59" s="17">
        <v>0.438588555915707</v>
      </c>
      <c r="AM59" s="17"/>
      <c r="AN59" s="17">
        <v>0.32849200572741699</v>
      </c>
      <c r="AO59" s="17">
        <v>0.38198703195606698</v>
      </c>
      <c r="AP59" s="17">
        <v>0.35042226729731302</v>
      </c>
      <c r="AQ59" s="17"/>
      <c r="AR59" s="17">
        <v>0.35019310874173998</v>
      </c>
      <c r="AS59" s="17">
        <v>0.39357322922758597</v>
      </c>
      <c r="AT59" s="17">
        <v>0.30488164010418201</v>
      </c>
      <c r="AU59" s="17">
        <v>0.31850494266984197</v>
      </c>
      <c r="AV59" s="17">
        <v>0.387327788437896</v>
      </c>
      <c r="AW59" s="17"/>
      <c r="AX59" s="17">
        <v>0.37299227227495502</v>
      </c>
      <c r="AY59" s="17">
        <v>0.396436288008714</v>
      </c>
      <c r="AZ59" s="17">
        <v>0.30871405347195902</v>
      </c>
      <c r="BA59" s="17">
        <v>0.27357941150526499</v>
      </c>
      <c r="BB59" s="17">
        <v>0.45758140045700701</v>
      </c>
      <c r="BC59" s="17"/>
      <c r="BD59" s="17">
        <v>0.39156150916555599</v>
      </c>
      <c r="BE59" s="17">
        <v>0.36232867882952302</v>
      </c>
      <c r="BF59" s="17">
        <v>0.359859630627411</v>
      </c>
      <c r="BG59" s="17">
        <v>0.29452784864917098</v>
      </c>
      <c r="BH59" s="17">
        <v>0.46986573833679601</v>
      </c>
      <c r="BI59" s="17">
        <v>0.365737091868998</v>
      </c>
      <c r="BJ59" s="17"/>
      <c r="BK59" s="17">
        <v>0.36142584313081499</v>
      </c>
      <c r="BL59" s="17">
        <v>0.39272475275893998</v>
      </c>
      <c r="BM59" s="17">
        <v>0.377148693942501</v>
      </c>
      <c r="BN59" s="17">
        <v>0.39592869729138502</v>
      </c>
      <c r="BO59" s="17">
        <v>0.35003772449939402</v>
      </c>
    </row>
    <row r="60" spans="2:67" x14ac:dyDescent="0.35">
      <c r="B60" t="s">
        <v>101</v>
      </c>
      <c r="C60" s="17">
        <v>0.30045197517000899</v>
      </c>
      <c r="D60" s="17">
        <v>0.29318296765961899</v>
      </c>
      <c r="E60" s="17">
        <v>0.31051003110756098</v>
      </c>
      <c r="F60" s="17"/>
      <c r="G60" s="17">
        <v>0.21141983144969501</v>
      </c>
      <c r="H60" s="17">
        <v>0.21082666737463501</v>
      </c>
      <c r="I60" s="17">
        <v>0.26008786122683802</v>
      </c>
      <c r="J60" s="17">
        <v>0.335118281780584</v>
      </c>
      <c r="K60" s="17">
        <v>0.35038429064604198</v>
      </c>
      <c r="L60" s="17">
        <v>0.40432202217218799</v>
      </c>
      <c r="M60" s="17"/>
      <c r="N60" s="17">
        <v>0.27217733530445798</v>
      </c>
      <c r="O60" s="17">
        <v>0.31662242147785302</v>
      </c>
      <c r="P60" s="17">
        <v>0.29493043483009701</v>
      </c>
      <c r="Q60" s="17">
        <v>0.31999616480676901</v>
      </c>
      <c r="R60" s="17"/>
      <c r="S60" s="17">
        <v>0.20464188611234699</v>
      </c>
      <c r="T60" s="17">
        <v>0.32042401858248998</v>
      </c>
      <c r="U60" s="17">
        <v>0.31712318936525402</v>
      </c>
      <c r="V60" s="17">
        <v>0.34172197287927902</v>
      </c>
      <c r="W60" s="17">
        <v>0.258487560021467</v>
      </c>
      <c r="X60" s="17">
        <v>0.33479760932575697</v>
      </c>
      <c r="Y60" s="17">
        <v>0.263294062650553</v>
      </c>
      <c r="Z60" s="17">
        <v>0.30495458550551002</v>
      </c>
      <c r="AA60" s="17">
        <v>0.27353769395682398</v>
      </c>
      <c r="AB60" s="17">
        <v>0.38171397636912302</v>
      </c>
      <c r="AC60" s="17">
        <v>0.30807878628014101</v>
      </c>
      <c r="AD60" s="17">
        <v>0.42459652515886098</v>
      </c>
      <c r="AE60" s="17"/>
      <c r="AF60" s="17">
        <v>0.33942407777364803</v>
      </c>
      <c r="AG60" s="17">
        <v>0.31881255940860698</v>
      </c>
      <c r="AH60" s="17" t="s">
        <v>89</v>
      </c>
      <c r="AI60" s="17">
        <v>0.22606780291078099</v>
      </c>
      <c r="AJ60" s="17">
        <v>0.28854338869978102</v>
      </c>
      <c r="AK60" s="17">
        <v>0.25902552387880601</v>
      </c>
      <c r="AL60" s="17">
        <v>0.20389965512042299</v>
      </c>
      <c r="AM60" s="17"/>
      <c r="AN60" s="17">
        <v>0.332118175961444</v>
      </c>
      <c r="AO60" s="17">
        <v>0.31506637998197001</v>
      </c>
      <c r="AP60" s="17">
        <v>0.25574449015754602</v>
      </c>
      <c r="AQ60" s="17"/>
      <c r="AR60" s="17">
        <v>0.33592710460219499</v>
      </c>
      <c r="AS60" s="17">
        <v>0.27709030857407202</v>
      </c>
      <c r="AT60" s="17">
        <v>0.37905878913775198</v>
      </c>
      <c r="AU60" s="17">
        <v>0.30055028382286397</v>
      </c>
      <c r="AV60" s="17">
        <v>0.24508031646831599</v>
      </c>
      <c r="AW60" s="17"/>
      <c r="AX60" s="17">
        <v>0.32699926071096103</v>
      </c>
      <c r="AY60" s="17">
        <v>0.27374352148935099</v>
      </c>
      <c r="AZ60" s="17">
        <v>0.37216841152990299</v>
      </c>
      <c r="BA60" s="17">
        <v>0.34640103805765399</v>
      </c>
      <c r="BB60" s="17">
        <v>0.25024019740745801</v>
      </c>
      <c r="BC60" s="17"/>
      <c r="BD60" s="17">
        <v>0.27616548205859498</v>
      </c>
      <c r="BE60" s="17">
        <v>0.33971777405791398</v>
      </c>
      <c r="BF60" s="17">
        <v>0.30963127700973397</v>
      </c>
      <c r="BG60" s="17">
        <v>0.32888791195413197</v>
      </c>
      <c r="BH60" s="17">
        <v>0.216906002669461</v>
      </c>
      <c r="BI60" s="17">
        <v>0.34757852248462601</v>
      </c>
      <c r="BJ60" s="17"/>
      <c r="BK60" s="17">
        <v>0.34361428505032399</v>
      </c>
      <c r="BL60" s="17">
        <v>0.28217147009549798</v>
      </c>
      <c r="BM60" s="17">
        <v>0.30678522981447098</v>
      </c>
      <c r="BN60" s="17">
        <v>0.21528306380630299</v>
      </c>
      <c r="BO60" s="17">
        <v>0.112230074040194</v>
      </c>
    </row>
    <row r="61" spans="2:67" x14ac:dyDescent="0.35">
      <c r="B61" t="s">
        <v>102</v>
      </c>
      <c r="C61" s="17">
        <v>0.10937741860778501</v>
      </c>
      <c r="D61" s="17">
        <v>0.131628417555883</v>
      </c>
      <c r="E61" s="17">
        <v>8.7911930280946196E-2</v>
      </c>
      <c r="F61" s="17"/>
      <c r="G61" s="17">
        <v>3.3800615370683899E-2</v>
      </c>
      <c r="H61" s="17">
        <v>8.5084483520462703E-2</v>
      </c>
      <c r="I61" s="17">
        <v>0.119351373004964</v>
      </c>
      <c r="J61" s="17">
        <v>0.13273738324881201</v>
      </c>
      <c r="K61" s="17">
        <v>0.16368525310179599</v>
      </c>
      <c r="L61" s="17">
        <v>0.116577429517388</v>
      </c>
      <c r="M61" s="17"/>
      <c r="N61" s="17">
        <v>0.100643941599145</v>
      </c>
      <c r="O61" s="17">
        <v>9.4918602680719402E-2</v>
      </c>
      <c r="P61" s="17">
        <v>0.10289512228516801</v>
      </c>
      <c r="Q61" s="17">
        <v>0.13874581610734801</v>
      </c>
      <c r="R61" s="17"/>
      <c r="S61" s="17">
        <v>5.3510163924838802E-2</v>
      </c>
      <c r="T61" s="17">
        <v>0.12848314683815301</v>
      </c>
      <c r="U61" s="17">
        <v>0.12529228221788799</v>
      </c>
      <c r="V61" s="17">
        <v>8.8853693440965401E-2</v>
      </c>
      <c r="W61" s="17">
        <v>0.12512825768449201</v>
      </c>
      <c r="X61" s="17">
        <v>0.14301591761995999</v>
      </c>
      <c r="Y61" s="17">
        <v>0.13222577609139599</v>
      </c>
      <c r="Z61" s="17">
        <v>0.101313745771572</v>
      </c>
      <c r="AA61" s="17">
        <v>8.7499895481260095E-2</v>
      </c>
      <c r="AB61" s="17">
        <v>0.12783129983905001</v>
      </c>
      <c r="AC61" s="17">
        <v>0.105544136905855</v>
      </c>
      <c r="AD61" s="17">
        <v>0.15077695825484699</v>
      </c>
      <c r="AE61" s="17"/>
      <c r="AF61" s="17">
        <v>0.10685896820166001</v>
      </c>
      <c r="AG61" s="17">
        <v>0.108524744593746</v>
      </c>
      <c r="AH61" s="17" t="s">
        <v>89</v>
      </c>
      <c r="AI61" s="17">
        <v>0.11429991653836399</v>
      </c>
      <c r="AJ61" s="17">
        <v>0.149673736855894</v>
      </c>
      <c r="AK61" s="17">
        <v>0.10791315349313201</v>
      </c>
      <c r="AL61" s="17">
        <v>0.10562001372886801</v>
      </c>
      <c r="AM61" s="17"/>
      <c r="AN61" s="17">
        <v>0.16533037487800101</v>
      </c>
      <c r="AO61" s="17">
        <v>7.7262021777512499E-2</v>
      </c>
      <c r="AP61" s="17">
        <v>0.11796501228509999</v>
      </c>
      <c r="AQ61" s="17"/>
      <c r="AR61" s="17">
        <v>0.15254157264932899</v>
      </c>
      <c r="AS61" s="17">
        <v>5.40771086219939E-2</v>
      </c>
      <c r="AT61" s="17">
        <v>8.7857697630578699E-2</v>
      </c>
      <c r="AU61" s="17">
        <v>0.19319385979360101</v>
      </c>
      <c r="AV61" s="17">
        <v>0.14595929472195299</v>
      </c>
      <c r="AW61" s="17"/>
      <c r="AX61" s="17">
        <v>0.14017223846097501</v>
      </c>
      <c r="AY61" s="17">
        <v>7.0037572829708405E-2</v>
      </c>
      <c r="AZ61" s="17">
        <v>6.5088791167338594E-2</v>
      </c>
      <c r="BA61" s="17">
        <v>0.21880911628232799</v>
      </c>
      <c r="BB61" s="17">
        <v>5.2653199597723598E-2</v>
      </c>
      <c r="BC61" s="17"/>
      <c r="BD61" s="17">
        <v>5.8911953801325898E-2</v>
      </c>
      <c r="BE61" s="17">
        <v>0.13009668886631701</v>
      </c>
      <c r="BF61" s="17">
        <v>8.0514605958261307E-2</v>
      </c>
      <c r="BG61" s="17">
        <v>0.21243654490953801</v>
      </c>
      <c r="BH61" s="17">
        <v>3.7178265987261802E-2</v>
      </c>
      <c r="BI61" s="17">
        <v>9.8708841782695206E-2</v>
      </c>
      <c r="BJ61" s="17"/>
      <c r="BK61" s="17">
        <v>0.116259304932627</v>
      </c>
      <c r="BL61" s="17">
        <v>0.117453943259205</v>
      </c>
      <c r="BM61" s="17">
        <v>0.11130521162835599</v>
      </c>
      <c r="BN61" s="17">
        <v>7.2623738249487202E-2</v>
      </c>
      <c r="BO61" s="17">
        <v>7.2521451881305599E-2</v>
      </c>
    </row>
    <row r="62" spans="2:67" x14ac:dyDescent="0.35">
      <c r="B62" t="s">
        <v>87</v>
      </c>
      <c r="C62" s="17">
        <v>2.9568840697930601E-2</v>
      </c>
      <c r="D62" s="17">
        <v>2.5262658342395699E-2</v>
      </c>
      <c r="E62" s="17">
        <v>3.3019679280996597E-2</v>
      </c>
      <c r="F62" s="17"/>
      <c r="G62" s="17">
        <v>5.3047295284531698E-2</v>
      </c>
      <c r="H62" s="17">
        <v>2.7265788806072801E-2</v>
      </c>
      <c r="I62" s="17">
        <v>1.42113133819851E-2</v>
      </c>
      <c r="J62" s="17">
        <v>1.2544468386964E-2</v>
      </c>
      <c r="K62" s="17">
        <v>3.9699540300717401E-2</v>
      </c>
      <c r="L62" s="17">
        <v>3.50700407599299E-2</v>
      </c>
      <c r="M62" s="17"/>
      <c r="N62" s="17">
        <v>1.321514040624E-2</v>
      </c>
      <c r="O62" s="17">
        <v>3.56248808164292E-2</v>
      </c>
      <c r="P62" s="17">
        <v>4.3826786089367298E-2</v>
      </c>
      <c r="Q62" s="17">
        <v>2.8660656431886301E-2</v>
      </c>
      <c r="R62" s="17"/>
      <c r="S62" s="17">
        <v>3.09374608635665E-2</v>
      </c>
      <c r="T62" s="17">
        <v>2.2078955364692801E-2</v>
      </c>
      <c r="U62" s="17">
        <v>7.6308163732520399E-3</v>
      </c>
      <c r="V62" s="17">
        <v>4.8383563227559601E-2</v>
      </c>
      <c r="W62" s="17">
        <v>4.0536945711377198E-2</v>
      </c>
      <c r="X62" s="17">
        <v>1.14527278467479E-2</v>
      </c>
      <c r="Y62" s="17">
        <v>4.71915878081417E-2</v>
      </c>
      <c r="Z62" s="17">
        <v>3.5660275929903298E-2</v>
      </c>
      <c r="AA62" s="17">
        <v>3.6047614129407601E-2</v>
      </c>
      <c r="AB62" s="17">
        <v>2.5997831525012099E-2</v>
      </c>
      <c r="AC62" s="17">
        <v>2.1633743676619001E-2</v>
      </c>
      <c r="AD62" s="17">
        <v>3.1523079006858502E-2</v>
      </c>
      <c r="AE62" s="17"/>
      <c r="AF62" s="17">
        <v>2.7340407673481101E-2</v>
      </c>
      <c r="AG62" s="17">
        <v>2.4887990736683401E-2</v>
      </c>
      <c r="AH62" s="17" t="s">
        <v>89</v>
      </c>
      <c r="AI62" s="17">
        <v>3.1601797059102398E-2</v>
      </c>
      <c r="AJ62" s="17">
        <v>1.6541629453283101E-2</v>
      </c>
      <c r="AK62" s="17">
        <v>2.5288013060445098E-2</v>
      </c>
      <c r="AL62" s="17">
        <v>0.101594032652998</v>
      </c>
      <c r="AM62" s="17"/>
      <c r="AN62" s="17">
        <v>2.2285621291181602E-2</v>
      </c>
      <c r="AO62" s="17">
        <v>2.4167161617683001E-2</v>
      </c>
      <c r="AP62" s="17">
        <v>3.1348369115071301E-2</v>
      </c>
      <c r="AQ62" s="17"/>
      <c r="AR62" s="17">
        <v>1.61107015874019E-2</v>
      </c>
      <c r="AS62" s="17">
        <v>2.8892900439485999E-2</v>
      </c>
      <c r="AT62" s="17">
        <v>2.9941991293389002E-2</v>
      </c>
      <c r="AU62" s="17">
        <v>8.6786949037122599E-2</v>
      </c>
      <c r="AV62" s="17">
        <v>3.3896089688896798E-2</v>
      </c>
      <c r="AW62" s="17"/>
      <c r="AX62" s="17">
        <v>2.39823045279936E-2</v>
      </c>
      <c r="AY62" s="17">
        <v>1.9236684761296599E-2</v>
      </c>
      <c r="AZ62" s="17">
        <v>3.75054540896258E-2</v>
      </c>
      <c r="BA62" s="17">
        <v>4.0365905424339897E-2</v>
      </c>
      <c r="BB62" s="17">
        <v>1.8400434134770601E-2</v>
      </c>
      <c r="BC62" s="17"/>
      <c r="BD62" s="17">
        <v>2.02660338368875E-2</v>
      </c>
      <c r="BE62" s="17">
        <v>2.1429923692877901E-2</v>
      </c>
      <c r="BF62" s="17">
        <v>3.0481871002060099E-2</v>
      </c>
      <c r="BG62" s="17">
        <v>4.2091536200979197E-2</v>
      </c>
      <c r="BH62" s="17">
        <v>2.3314559495122299E-2</v>
      </c>
      <c r="BI62" s="17">
        <v>5.8610463218411901E-2</v>
      </c>
      <c r="BJ62" s="17"/>
      <c r="BK62" s="17">
        <v>3.68756422603582E-2</v>
      </c>
      <c r="BL62" s="17">
        <v>3.5493601411639403E-2</v>
      </c>
      <c r="BM62" s="17">
        <v>1.6144217836344801E-2</v>
      </c>
      <c r="BN62" s="17">
        <v>2.30147901184777E-2</v>
      </c>
      <c r="BO62" s="17">
        <v>0</v>
      </c>
    </row>
    <row r="63" spans="2:67" x14ac:dyDescent="0.35">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row>
    <row r="64" spans="2:67" x14ac:dyDescent="0.35">
      <c r="B64" s="6" t="s">
        <v>114</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row>
    <row r="65" spans="2:67" x14ac:dyDescent="0.35">
      <c r="B65" s="21" t="s">
        <v>91</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row>
    <row r="66" spans="2:67" x14ac:dyDescent="0.35">
      <c r="B66" t="s">
        <v>109</v>
      </c>
      <c r="C66" s="17">
        <v>0.10994603176573001</v>
      </c>
      <c r="D66" s="17">
        <v>0.130023217564086</v>
      </c>
      <c r="E66" s="17">
        <v>8.9647967358683397E-2</v>
      </c>
      <c r="F66" s="17"/>
      <c r="G66" s="17">
        <v>0.12656618776367701</v>
      </c>
      <c r="H66" s="17">
        <v>0.135177471369409</v>
      </c>
      <c r="I66" s="17">
        <v>9.8234980004749506E-2</v>
      </c>
      <c r="J66" s="17">
        <v>9.3193995783809797E-2</v>
      </c>
      <c r="K66" s="17">
        <v>0.11135186554565001</v>
      </c>
      <c r="L66" s="17">
        <v>0.10036114585488599</v>
      </c>
      <c r="M66" s="17"/>
      <c r="N66" s="17">
        <v>0.152868233234107</v>
      </c>
      <c r="O66" s="17">
        <v>8.1987758212065803E-2</v>
      </c>
      <c r="P66" s="17">
        <v>9.3939497375600298E-2</v>
      </c>
      <c r="Q66" s="17">
        <v>0.103786476497329</v>
      </c>
      <c r="R66" s="17"/>
      <c r="S66" s="17">
        <v>0.15572917180743401</v>
      </c>
      <c r="T66" s="17">
        <v>6.3063798148995903E-2</v>
      </c>
      <c r="U66" s="17">
        <v>0.128819535207821</v>
      </c>
      <c r="V66" s="17">
        <v>0.108520401977502</v>
      </c>
      <c r="W66" s="17">
        <v>0.108604958836394</v>
      </c>
      <c r="X66" s="17">
        <v>0.104316773970174</v>
      </c>
      <c r="Y66" s="17">
        <v>9.6059149614325601E-2</v>
      </c>
      <c r="Z66" s="17">
        <v>6.4324011720871904E-2</v>
      </c>
      <c r="AA66" s="17">
        <v>0.13111653119695399</v>
      </c>
      <c r="AB66" s="17">
        <v>0.102706186016882</v>
      </c>
      <c r="AC66" s="17">
        <v>0.117627849911129</v>
      </c>
      <c r="AD66" s="17">
        <v>0.102233034038721</v>
      </c>
      <c r="AE66" s="17"/>
      <c r="AF66" s="17">
        <v>0.14225117313563301</v>
      </c>
      <c r="AG66" s="17">
        <v>6.8761337760887595E-2</v>
      </c>
      <c r="AH66" s="17" t="s">
        <v>89</v>
      </c>
      <c r="AI66" s="17">
        <v>7.0725229115956897E-2</v>
      </c>
      <c r="AJ66" s="17">
        <v>0.156321970843667</v>
      </c>
      <c r="AK66" s="17">
        <v>0.10402748225569</v>
      </c>
      <c r="AL66" s="17">
        <v>7.9504986690129703E-2</v>
      </c>
      <c r="AM66" s="17"/>
      <c r="AN66" s="17">
        <v>0.128679866298261</v>
      </c>
      <c r="AO66" s="17">
        <v>0.112352218206383</v>
      </c>
      <c r="AP66" s="17">
        <v>8.5067858012024405E-2</v>
      </c>
      <c r="AQ66" s="17"/>
      <c r="AR66" s="17">
        <v>0.11492290284277</v>
      </c>
      <c r="AS66" s="17">
        <v>0.14014035836963901</v>
      </c>
      <c r="AT66" s="17">
        <v>6.0666196193472598E-2</v>
      </c>
      <c r="AU66" s="17">
        <v>0.122553106311533</v>
      </c>
      <c r="AV66" s="17">
        <v>8.0738329064928505E-2</v>
      </c>
      <c r="AW66" s="17"/>
      <c r="AX66" s="17">
        <v>0.11376369507972101</v>
      </c>
      <c r="AY66" s="17">
        <v>0.13510954135952399</v>
      </c>
      <c r="AZ66" s="17">
        <v>7.0704263125888706E-2</v>
      </c>
      <c r="BA66" s="17">
        <v>0.119614515482395</v>
      </c>
      <c r="BB66" s="17">
        <v>9.7797936030206603E-2</v>
      </c>
      <c r="BC66" s="17"/>
      <c r="BD66" s="17">
        <v>0.14054330464329301</v>
      </c>
      <c r="BE66" s="17">
        <v>0.10829687403777399</v>
      </c>
      <c r="BF66" s="17">
        <v>5.7059408803713602E-2</v>
      </c>
      <c r="BG66" s="17">
        <v>0.13611424176709899</v>
      </c>
      <c r="BH66" s="17">
        <v>9.6867138737120204E-2</v>
      </c>
      <c r="BI66" s="17">
        <v>5.7587352749232802E-2</v>
      </c>
      <c r="BJ66" s="17"/>
      <c r="BK66" s="17">
        <v>9.2609539311066497E-2</v>
      </c>
      <c r="BL66" s="17">
        <v>8.3273430172020602E-2</v>
      </c>
      <c r="BM66" s="17">
        <v>0.10456782155221001</v>
      </c>
      <c r="BN66" s="17">
        <v>0.168387612062806</v>
      </c>
      <c r="BO66" s="17">
        <v>0.24000700319965099</v>
      </c>
    </row>
    <row r="67" spans="2:67" x14ac:dyDescent="0.35">
      <c r="B67" t="s">
        <v>110</v>
      </c>
      <c r="C67" s="17">
        <v>0.29900971945578197</v>
      </c>
      <c r="D67" s="17">
        <v>0.30031013192038303</v>
      </c>
      <c r="E67" s="17">
        <v>0.30070347787857099</v>
      </c>
      <c r="F67" s="17"/>
      <c r="G67" s="17">
        <v>0.26890794632461901</v>
      </c>
      <c r="H67" s="17">
        <v>0.29510612037874001</v>
      </c>
      <c r="I67" s="17">
        <v>0.27536877504323198</v>
      </c>
      <c r="J67" s="17">
        <v>0.323001396996349</v>
      </c>
      <c r="K67" s="17">
        <v>0.30239500567553701</v>
      </c>
      <c r="L67" s="17">
        <v>0.31991177104534602</v>
      </c>
      <c r="M67" s="17"/>
      <c r="N67" s="17">
        <v>0.32107073386838197</v>
      </c>
      <c r="O67" s="17">
        <v>0.29505363698891701</v>
      </c>
      <c r="P67" s="17">
        <v>0.31222135689811298</v>
      </c>
      <c r="Q67" s="17">
        <v>0.26884804606115198</v>
      </c>
      <c r="R67" s="17"/>
      <c r="S67" s="17">
        <v>0.27796201803133302</v>
      </c>
      <c r="T67" s="17">
        <v>0.30343328137305903</v>
      </c>
      <c r="U67" s="17">
        <v>0.266171096795072</v>
      </c>
      <c r="V67" s="17">
        <v>0.31382146105140801</v>
      </c>
      <c r="W67" s="17">
        <v>0.31398435997027702</v>
      </c>
      <c r="X67" s="17">
        <v>0.25380627276933299</v>
      </c>
      <c r="Y67" s="17">
        <v>0.29242172720716297</v>
      </c>
      <c r="Z67" s="17">
        <v>0.394819194716241</v>
      </c>
      <c r="AA67" s="17">
        <v>0.280513769655028</v>
      </c>
      <c r="AB67" s="17">
        <v>0.37732478906371802</v>
      </c>
      <c r="AC67" s="17">
        <v>0.25211199506232101</v>
      </c>
      <c r="AD67" s="17">
        <v>0.32339357409422298</v>
      </c>
      <c r="AE67" s="17"/>
      <c r="AF67" s="17">
        <v>0.33302585629247999</v>
      </c>
      <c r="AG67" s="17">
        <v>0.30469055206489198</v>
      </c>
      <c r="AH67" s="17" t="s">
        <v>89</v>
      </c>
      <c r="AI67" s="17">
        <v>0.31277887451189401</v>
      </c>
      <c r="AJ67" s="17">
        <v>0.24700417673055</v>
      </c>
      <c r="AK67" s="17">
        <v>0.273079543702269</v>
      </c>
      <c r="AL67" s="17">
        <v>0.14406661291276099</v>
      </c>
      <c r="AM67" s="17"/>
      <c r="AN67" s="17">
        <v>0.28877872671935401</v>
      </c>
      <c r="AO67" s="17">
        <v>0.31752921402642698</v>
      </c>
      <c r="AP67" s="17">
        <v>0.30470258831652902</v>
      </c>
      <c r="AQ67" s="17"/>
      <c r="AR67" s="17">
        <v>0.30068247305182999</v>
      </c>
      <c r="AS67" s="17">
        <v>0.32669348272417498</v>
      </c>
      <c r="AT67" s="17">
        <v>0.27507164341538198</v>
      </c>
      <c r="AU67" s="17">
        <v>0.23237493780000101</v>
      </c>
      <c r="AV67" s="17">
        <v>0.29413371471130301</v>
      </c>
      <c r="AW67" s="17"/>
      <c r="AX67" s="17">
        <v>0.31597479664591299</v>
      </c>
      <c r="AY67" s="17">
        <v>0.32284969495715299</v>
      </c>
      <c r="AZ67" s="17">
        <v>0.26707920315401401</v>
      </c>
      <c r="BA67" s="17">
        <v>0.28498244971318598</v>
      </c>
      <c r="BB67" s="17">
        <v>0.25573612999402801</v>
      </c>
      <c r="BC67" s="17"/>
      <c r="BD67" s="17">
        <v>0.31734474402663099</v>
      </c>
      <c r="BE67" s="17">
        <v>0.33209533677199699</v>
      </c>
      <c r="BF67" s="17">
        <v>0.29536218511532603</v>
      </c>
      <c r="BG67" s="17">
        <v>0.282771566877006</v>
      </c>
      <c r="BH67" s="17">
        <v>0.239430937624657</v>
      </c>
      <c r="BI67" s="17">
        <v>0.24545585395040401</v>
      </c>
      <c r="BJ67" s="17"/>
      <c r="BK67" s="17">
        <v>0.28917286906862899</v>
      </c>
      <c r="BL67" s="17">
        <v>0.30714543338565498</v>
      </c>
      <c r="BM67" s="17">
        <v>0.295840846919457</v>
      </c>
      <c r="BN67" s="17">
        <v>0.31173108034088698</v>
      </c>
      <c r="BO67" s="17">
        <v>0.39388393930705001</v>
      </c>
    </row>
    <row r="68" spans="2:67" x14ac:dyDescent="0.35">
      <c r="B68" t="s">
        <v>111</v>
      </c>
      <c r="C68" s="17">
        <v>0.322997754348894</v>
      </c>
      <c r="D68" s="17">
        <v>0.317314618994544</v>
      </c>
      <c r="E68" s="17">
        <v>0.32976275040108699</v>
      </c>
      <c r="F68" s="17"/>
      <c r="G68" s="17">
        <v>0.33590402502094402</v>
      </c>
      <c r="H68" s="17">
        <v>0.30346180469740902</v>
      </c>
      <c r="I68" s="17">
        <v>0.34177674333083602</v>
      </c>
      <c r="J68" s="17">
        <v>0.29518171976039798</v>
      </c>
      <c r="K68" s="17">
        <v>0.36664052446930101</v>
      </c>
      <c r="L68" s="17">
        <v>0.30822380438852098</v>
      </c>
      <c r="M68" s="17"/>
      <c r="N68" s="17">
        <v>0.31030371623136499</v>
      </c>
      <c r="O68" s="17">
        <v>0.32758967908937697</v>
      </c>
      <c r="P68" s="17">
        <v>0.358173528353743</v>
      </c>
      <c r="Q68" s="17">
        <v>0.302176381856607</v>
      </c>
      <c r="R68" s="17"/>
      <c r="S68" s="17">
        <v>0.30711480976228001</v>
      </c>
      <c r="T68" s="17">
        <v>0.35057751898268402</v>
      </c>
      <c r="U68" s="17">
        <v>0.36921235864131902</v>
      </c>
      <c r="V68" s="17">
        <v>0.29364344348627502</v>
      </c>
      <c r="W68" s="17">
        <v>0.29616625558388099</v>
      </c>
      <c r="X68" s="17">
        <v>0.36630680212081901</v>
      </c>
      <c r="Y68" s="17">
        <v>0.300245140040452</v>
      </c>
      <c r="Z68" s="17">
        <v>0.30166577235209402</v>
      </c>
      <c r="AA68" s="17">
        <v>0.32910362055555198</v>
      </c>
      <c r="AB68" s="17">
        <v>0.30614883384175701</v>
      </c>
      <c r="AC68" s="17">
        <v>0.31196551533057298</v>
      </c>
      <c r="AD68" s="17">
        <v>0.31039957299867199</v>
      </c>
      <c r="AE68" s="17"/>
      <c r="AF68" s="17">
        <v>0.30822374415242598</v>
      </c>
      <c r="AG68" s="17">
        <v>0.36739102279381403</v>
      </c>
      <c r="AH68" s="17" t="s">
        <v>89</v>
      </c>
      <c r="AI68" s="17">
        <v>0.26958107909534301</v>
      </c>
      <c r="AJ68" s="17">
        <v>0.28706286782844398</v>
      </c>
      <c r="AK68" s="17">
        <v>0.329021952867662</v>
      </c>
      <c r="AL68" s="17">
        <v>0.404894673234655</v>
      </c>
      <c r="AM68" s="17"/>
      <c r="AN68" s="17">
        <v>0.32999452566251403</v>
      </c>
      <c r="AO68" s="17">
        <v>0.31848600987890002</v>
      </c>
      <c r="AP68" s="17">
        <v>0.30474435588184401</v>
      </c>
      <c r="AQ68" s="17"/>
      <c r="AR68" s="17">
        <v>0.339674660534178</v>
      </c>
      <c r="AS68" s="17">
        <v>0.30285244057493899</v>
      </c>
      <c r="AT68" s="17">
        <v>0.38729150053988698</v>
      </c>
      <c r="AU68" s="17">
        <v>0.25145353586242603</v>
      </c>
      <c r="AV68" s="17">
        <v>0.29867696060968302</v>
      </c>
      <c r="AW68" s="17"/>
      <c r="AX68" s="17">
        <v>0.322110736929971</v>
      </c>
      <c r="AY68" s="17">
        <v>0.312570490329318</v>
      </c>
      <c r="AZ68" s="17">
        <v>0.39903118841919</v>
      </c>
      <c r="BA68" s="17">
        <v>0.325177752795556</v>
      </c>
      <c r="BB68" s="17">
        <v>0.35405757329508197</v>
      </c>
      <c r="BC68" s="17"/>
      <c r="BD68" s="17">
        <v>0.32177711989854602</v>
      </c>
      <c r="BE68" s="17">
        <v>0.32109195521609002</v>
      </c>
      <c r="BF68" s="17">
        <v>0.38672439057161301</v>
      </c>
      <c r="BG68" s="17">
        <v>0.32429536547375598</v>
      </c>
      <c r="BH68" s="17">
        <v>0.35333757039854202</v>
      </c>
      <c r="BI68" s="17">
        <v>0.32173342972942098</v>
      </c>
      <c r="BJ68" s="17"/>
      <c r="BK68" s="17">
        <v>0.33622001923362499</v>
      </c>
      <c r="BL68" s="17">
        <v>0.30191248168110402</v>
      </c>
      <c r="BM68" s="17">
        <v>0.34767784099965299</v>
      </c>
      <c r="BN68" s="17">
        <v>0.28752692919101203</v>
      </c>
      <c r="BO68" s="17">
        <v>0.248583485896201</v>
      </c>
    </row>
    <row r="69" spans="2:67" x14ac:dyDescent="0.35">
      <c r="B69" t="s">
        <v>112</v>
      </c>
      <c r="C69" s="17">
        <v>0.19562494305890701</v>
      </c>
      <c r="D69" s="17">
        <v>0.18755379673820599</v>
      </c>
      <c r="E69" s="17">
        <v>0.200356869939425</v>
      </c>
      <c r="F69" s="17"/>
      <c r="G69" s="17">
        <v>0.191361610123334</v>
      </c>
      <c r="H69" s="17">
        <v>0.21187253994119601</v>
      </c>
      <c r="I69" s="17">
        <v>0.238102831962511</v>
      </c>
      <c r="J69" s="17">
        <v>0.195057977849345</v>
      </c>
      <c r="K69" s="17">
        <v>0.13278250283836601</v>
      </c>
      <c r="L69" s="17">
        <v>0.193418979037591</v>
      </c>
      <c r="M69" s="17"/>
      <c r="N69" s="17">
        <v>0.174108950670885</v>
      </c>
      <c r="O69" s="17">
        <v>0.225336931676867</v>
      </c>
      <c r="P69" s="17">
        <v>0.16227714613274699</v>
      </c>
      <c r="Q69" s="17">
        <v>0.21928044939336</v>
      </c>
      <c r="R69" s="17"/>
      <c r="S69" s="17">
        <v>0.18913941028436901</v>
      </c>
      <c r="T69" s="17">
        <v>0.202395358786533</v>
      </c>
      <c r="U69" s="17">
        <v>0.150469098043674</v>
      </c>
      <c r="V69" s="17">
        <v>0.20134347147988599</v>
      </c>
      <c r="W69" s="17">
        <v>0.21894807541813999</v>
      </c>
      <c r="X69" s="17">
        <v>0.23343690907685499</v>
      </c>
      <c r="Y69" s="17">
        <v>0.22968553688290699</v>
      </c>
      <c r="Z69" s="17">
        <v>0.153934708880929</v>
      </c>
      <c r="AA69" s="17">
        <v>0.191423898778628</v>
      </c>
      <c r="AB69" s="17">
        <v>0.138666660298885</v>
      </c>
      <c r="AC69" s="17">
        <v>0.245710039785526</v>
      </c>
      <c r="AD69" s="17">
        <v>0.19956227644639901</v>
      </c>
      <c r="AE69" s="17"/>
      <c r="AF69" s="17">
        <v>0.14923642401634599</v>
      </c>
      <c r="AG69" s="17">
        <v>0.196343242027154</v>
      </c>
      <c r="AH69" s="17" t="s">
        <v>89</v>
      </c>
      <c r="AI69" s="17">
        <v>0.250458956950666</v>
      </c>
      <c r="AJ69" s="17">
        <v>0.19117058734815501</v>
      </c>
      <c r="AK69" s="17">
        <v>0.23613891170886001</v>
      </c>
      <c r="AL69" s="17">
        <v>0.26616031105133597</v>
      </c>
      <c r="AM69" s="17"/>
      <c r="AN69" s="17">
        <v>0.17886857597504599</v>
      </c>
      <c r="AO69" s="17">
        <v>0.19143509363230199</v>
      </c>
      <c r="AP69" s="17">
        <v>0.21337622695490599</v>
      </c>
      <c r="AQ69" s="17"/>
      <c r="AR69" s="17">
        <v>0.17591671908499701</v>
      </c>
      <c r="AS69" s="17">
        <v>0.17239716018698001</v>
      </c>
      <c r="AT69" s="17">
        <v>0.236421605398699</v>
      </c>
      <c r="AU69" s="17">
        <v>0.29289027729857497</v>
      </c>
      <c r="AV69" s="17">
        <v>0.21546550630069999</v>
      </c>
      <c r="AW69" s="17"/>
      <c r="AX69" s="17">
        <v>0.17169977708904199</v>
      </c>
      <c r="AY69" s="17">
        <v>0.175086118780341</v>
      </c>
      <c r="AZ69" s="17">
        <v>0.205558690878344</v>
      </c>
      <c r="BA69" s="17">
        <v>0.19587188511197001</v>
      </c>
      <c r="BB69" s="17">
        <v>0.19231424941285699</v>
      </c>
      <c r="BC69" s="17"/>
      <c r="BD69" s="17">
        <v>0.170117427567473</v>
      </c>
      <c r="BE69" s="17">
        <v>0.16655858530304199</v>
      </c>
      <c r="BF69" s="17">
        <v>0.21602007533206799</v>
      </c>
      <c r="BG69" s="17">
        <v>0.18641383383499599</v>
      </c>
      <c r="BH69" s="17">
        <v>0.242937694413047</v>
      </c>
      <c r="BI69" s="17">
        <v>0.24153212460423201</v>
      </c>
      <c r="BJ69" s="17"/>
      <c r="BK69" s="17">
        <v>0.18880106063295601</v>
      </c>
      <c r="BL69" s="17">
        <v>0.21277189528100399</v>
      </c>
      <c r="BM69" s="17">
        <v>0.19532750118728101</v>
      </c>
      <c r="BN69" s="17">
        <v>0.18588225037197401</v>
      </c>
      <c r="BO69" s="17">
        <v>9.6851980332198606E-2</v>
      </c>
    </row>
    <row r="70" spans="2:67" x14ac:dyDescent="0.35">
      <c r="B70" t="s">
        <v>87</v>
      </c>
      <c r="C70" s="17">
        <v>7.2421551370686205E-2</v>
      </c>
      <c r="D70" s="17">
        <v>6.4798234782781003E-2</v>
      </c>
      <c r="E70" s="17">
        <v>7.9528934422233605E-2</v>
      </c>
      <c r="F70" s="17"/>
      <c r="G70" s="17">
        <v>7.7260230767426399E-2</v>
      </c>
      <c r="H70" s="17">
        <v>5.4382063613246497E-2</v>
      </c>
      <c r="I70" s="17">
        <v>4.65166696586711E-2</v>
      </c>
      <c r="J70" s="17">
        <v>9.3564909610098002E-2</v>
      </c>
      <c r="K70" s="17">
        <v>8.6830101471146406E-2</v>
      </c>
      <c r="L70" s="17">
        <v>7.8084299673654406E-2</v>
      </c>
      <c r="M70" s="17"/>
      <c r="N70" s="17">
        <v>4.1648365995260297E-2</v>
      </c>
      <c r="O70" s="17">
        <v>7.0031994032773395E-2</v>
      </c>
      <c r="P70" s="17">
        <v>7.3388471239796596E-2</v>
      </c>
      <c r="Q70" s="17">
        <v>0.10590864619155101</v>
      </c>
      <c r="R70" s="17"/>
      <c r="S70" s="17">
        <v>7.0054590114583898E-2</v>
      </c>
      <c r="T70" s="17">
        <v>8.0530042708727406E-2</v>
      </c>
      <c r="U70" s="17">
        <v>8.53279113121128E-2</v>
      </c>
      <c r="V70" s="17">
        <v>8.2671222004929101E-2</v>
      </c>
      <c r="W70" s="17">
        <v>6.2296350191307498E-2</v>
      </c>
      <c r="X70" s="17">
        <v>4.2133242062819598E-2</v>
      </c>
      <c r="Y70" s="17">
        <v>8.15884462551522E-2</v>
      </c>
      <c r="Z70" s="17">
        <v>8.5256312329863998E-2</v>
      </c>
      <c r="AA70" s="17">
        <v>6.7842179813837694E-2</v>
      </c>
      <c r="AB70" s="17">
        <v>7.5153530778758304E-2</v>
      </c>
      <c r="AC70" s="17">
        <v>7.2584599910450895E-2</v>
      </c>
      <c r="AD70" s="17">
        <v>6.4411542421984699E-2</v>
      </c>
      <c r="AE70" s="17"/>
      <c r="AF70" s="17">
        <v>6.7262802403114899E-2</v>
      </c>
      <c r="AG70" s="17">
        <v>6.2813845353251505E-2</v>
      </c>
      <c r="AH70" s="17" t="s">
        <v>89</v>
      </c>
      <c r="AI70" s="17">
        <v>9.6455860326140605E-2</v>
      </c>
      <c r="AJ70" s="17">
        <v>0.118440397249184</v>
      </c>
      <c r="AK70" s="17">
        <v>5.7732109465518301E-2</v>
      </c>
      <c r="AL70" s="17">
        <v>0.105373416111118</v>
      </c>
      <c r="AM70" s="17"/>
      <c r="AN70" s="17">
        <v>7.3678305344825099E-2</v>
      </c>
      <c r="AO70" s="17">
        <v>6.0197464255988598E-2</v>
      </c>
      <c r="AP70" s="17">
        <v>9.2108970834696505E-2</v>
      </c>
      <c r="AQ70" s="17"/>
      <c r="AR70" s="17">
        <v>6.8803244486225407E-2</v>
      </c>
      <c r="AS70" s="17">
        <v>5.7916558144267397E-2</v>
      </c>
      <c r="AT70" s="17">
        <v>4.0549054452559102E-2</v>
      </c>
      <c r="AU70" s="17">
        <v>0.100728142727465</v>
      </c>
      <c r="AV70" s="17">
        <v>0.110985489313386</v>
      </c>
      <c r="AW70" s="17"/>
      <c r="AX70" s="17">
        <v>7.6450994255352497E-2</v>
      </c>
      <c r="AY70" s="17">
        <v>5.4384154573664703E-2</v>
      </c>
      <c r="AZ70" s="17">
        <v>5.7626654422562901E-2</v>
      </c>
      <c r="BA70" s="17">
        <v>7.4353396896893506E-2</v>
      </c>
      <c r="BB70" s="17">
        <v>0.100094111267827</v>
      </c>
      <c r="BC70" s="17"/>
      <c r="BD70" s="17">
        <v>5.0217403864056799E-2</v>
      </c>
      <c r="BE70" s="17">
        <v>7.1957248671097998E-2</v>
      </c>
      <c r="BF70" s="17">
        <v>4.4833940177279E-2</v>
      </c>
      <c r="BG70" s="17">
        <v>7.04049920471429E-2</v>
      </c>
      <c r="BH70" s="17">
        <v>6.7426658826632901E-2</v>
      </c>
      <c r="BI70" s="17">
        <v>0.13369123896671101</v>
      </c>
      <c r="BJ70" s="17"/>
      <c r="BK70" s="17">
        <v>9.3196511753723094E-2</v>
      </c>
      <c r="BL70" s="17">
        <v>9.4896759480216503E-2</v>
      </c>
      <c r="BM70" s="17">
        <v>5.6585989341397802E-2</v>
      </c>
      <c r="BN70" s="17">
        <v>4.6472128033320403E-2</v>
      </c>
      <c r="BO70" s="17">
        <v>2.0673591264898698E-2</v>
      </c>
    </row>
    <row r="71" spans="2:67" x14ac:dyDescent="0.35">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row>
    <row r="72" spans="2:67" x14ac:dyDescent="0.35">
      <c r="B72" s="6" t="s">
        <v>115</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row>
    <row r="73" spans="2:67" x14ac:dyDescent="0.35">
      <c r="B73" s="21" t="s">
        <v>91</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row>
    <row r="74" spans="2:67" x14ac:dyDescent="0.35">
      <c r="B74" t="s">
        <v>109</v>
      </c>
      <c r="C74" s="17">
        <v>0.14125740603943901</v>
      </c>
      <c r="D74" s="17">
        <v>0.15486046443665699</v>
      </c>
      <c r="E74" s="17">
        <v>0.127577764848813</v>
      </c>
      <c r="F74" s="17"/>
      <c r="G74" s="17">
        <v>0.161690710707245</v>
      </c>
      <c r="H74" s="17">
        <v>0.163827437227485</v>
      </c>
      <c r="I74" s="17">
        <v>0.152078828224983</v>
      </c>
      <c r="J74" s="17">
        <v>0.12803270138414799</v>
      </c>
      <c r="K74" s="17">
        <v>0.12905743157965099</v>
      </c>
      <c r="L74" s="17">
        <v>0.119282238735299</v>
      </c>
      <c r="M74" s="17"/>
      <c r="N74" s="17">
        <v>0.178130773965893</v>
      </c>
      <c r="O74" s="17">
        <v>0.115875258429015</v>
      </c>
      <c r="P74" s="17">
        <v>0.14077586779609799</v>
      </c>
      <c r="Q74" s="17">
        <v>0.127448328331734</v>
      </c>
      <c r="R74" s="17"/>
      <c r="S74" s="17">
        <v>0.19940514818744801</v>
      </c>
      <c r="T74" s="17">
        <v>9.3143500096717805E-2</v>
      </c>
      <c r="U74" s="17">
        <v>0.10885858039538999</v>
      </c>
      <c r="V74" s="17">
        <v>0.15270684789783301</v>
      </c>
      <c r="W74" s="17">
        <v>0.13470574314266601</v>
      </c>
      <c r="X74" s="17">
        <v>0.131366133007532</v>
      </c>
      <c r="Y74" s="17">
        <v>0.142502728147264</v>
      </c>
      <c r="Z74" s="17">
        <v>0.121651817943421</v>
      </c>
      <c r="AA74" s="17">
        <v>0.17443306436261799</v>
      </c>
      <c r="AB74" s="17">
        <v>0.16226204247441101</v>
      </c>
      <c r="AC74" s="17">
        <v>8.7837320692241594E-2</v>
      </c>
      <c r="AD74" s="17">
        <v>0.101904943433156</v>
      </c>
      <c r="AE74" s="17"/>
      <c r="AF74" s="17">
        <v>0.16905415026789999</v>
      </c>
      <c r="AG74" s="17">
        <v>0.115176498156829</v>
      </c>
      <c r="AH74" s="17" t="s">
        <v>89</v>
      </c>
      <c r="AI74" s="17">
        <v>0.16081794409983199</v>
      </c>
      <c r="AJ74" s="17">
        <v>0.16757438871270899</v>
      </c>
      <c r="AK74" s="17">
        <v>0.113437764155495</v>
      </c>
      <c r="AL74" s="17">
        <v>9.7913352453843999E-2</v>
      </c>
      <c r="AM74" s="17"/>
      <c r="AN74" s="17">
        <v>0.160025914645788</v>
      </c>
      <c r="AO74" s="17">
        <v>0.14629433085596899</v>
      </c>
      <c r="AP74" s="17">
        <v>0.103863206716649</v>
      </c>
      <c r="AQ74" s="17"/>
      <c r="AR74" s="17">
        <v>0.159842146087983</v>
      </c>
      <c r="AS74" s="17">
        <v>0.166216407082561</v>
      </c>
      <c r="AT74" s="17">
        <v>8.2426419639164097E-2</v>
      </c>
      <c r="AU74" s="17">
        <v>0.221322599416062</v>
      </c>
      <c r="AV74" s="17">
        <v>9.9358320264127498E-2</v>
      </c>
      <c r="AW74" s="17"/>
      <c r="AX74" s="17">
        <v>0.16635699642639801</v>
      </c>
      <c r="AY74" s="17">
        <v>0.16827081500362401</v>
      </c>
      <c r="AZ74" s="17">
        <v>9.6647062339526205E-2</v>
      </c>
      <c r="BA74" s="17">
        <v>0.13487335472105599</v>
      </c>
      <c r="BB74" s="17">
        <v>9.3602454629024195E-2</v>
      </c>
      <c r="BC74" s="17"/>
      <c r="BD74" s="17">
        <v>0.17066834113954399</v>
      </c>
      <c r="BE74" s="17">
        <v>0.15659522380483101</v>
      </c>
      <c r="BF74" s="17">
        <v>0.10338710558615199</v>
      </c>
      <c r="BG74" s="17">
        <v>0.16378250738501099</v>
      </c>
      <c r="BH74" s="17">
        <v>9.8249382520134307E-2</v>
      </c>
      <c r="BI74" s="17">
        <v>9.4406008452649598E-2</v>
      </c>
      <c r="BJ74" s="17"/>
      <c r="BK74" s="17">
        <v>0.115959183623664</v>
      </c>
      <c r="BL74" s="17">
        <v>0.104794745781446</v>
      </c>
      <c r="BM74" s="17">
        <v>0.13689931249036799</v>
      </c>
      <c r="BN74" s="17">
        <v>0.21665300699530701</v>
      </c>
      <c r="BO74" s="17">
        <v>0.40960544577431901</v>
      </c>
    </row>
    <row r="75" spans="2:67" x14ac:dyDescent="0.35">
      <c r="B75" t="s">
        <v>110</v>
      </c>
      <c r="C75" s="17">
        <v>0.43396688669080502</v>
      </c>
      <c r="D75" s="17">
        <v>0.43992813639573303</v>
      </c>
      <c r="E75" s="17">
        <v>0.43046518821304097</v>
      </c>
      <c r="F75" s="17"/>
      <c r="G75" s="17">
        <v>0.39076443692439899</v>
      </c>
      <c r="H75" s="17">
        <v>0.35692145846366102</v>
      </c>
      <c r="I75" s="17">
        <v>0.41257727163540098</v>
      </c>
      <c r="J75" s="17">
        <v>0.47212422249191199</v>
      </c>
      <c r="K75" s="17">
        <v>0.45478770147608599</v>
      </c>
      <c r="L75" s="17">
        <v>0.49813471896925599</v>
      </c>
      <c r="M75" s="17"/>
      <c r="N75" s="17">
        <v>0.48904140448294697</v>
      </c>
      <c r="O75" s="17">
        <v>0.42962952520437198</v>
      </c>
      <c r="P75" s="17">
        <v>0.44771616158405397</v>
      </c>
      <c r="Q75" s="17">
        <v>0.36562171427126999</v>
      </c>
      <c r="R75" s="17"/>
      <c r="S75" s="17">
        <v>0.41087064344964902</v>
      </c>
      <c r="T75" s="17">
        <v>0.46969002281741301</v>
      </c>
      <c r="U75" s="17">
        <v>0.402273392502286</v>
      </c>
      <c r="V75" s="17">
        <v>0.40553436917279501</v>
      </c>
      <c r="W75" s="17">
        <v>0.45097960661098002</v>
      </c>
      <c r="X75" s="17">
        <v>0.40758316051976001</v>
      </c>
      <c r="Y75" s="17">
        <v>0.39057260550379702</v>
      </c>
      <c r="Z75" s="17">
        <v>0.474550032695361</v>
      </c>
      <c r="AA75" s="17">
        <v>0.430883018020353</v>
      </c>
      <c r="AB75" s="17">
        <v>0.50928401687920399</v>
      </c>
      <c r="AC75" s="17">
        <v>0.420863600189535</v>
      </c>
      <c r="AD75" s="17">
        <v>0.46492070327683899</v>
      </c>
      <c r="AE75" s="17"/>
      <c r="AF75" s="17">
        <v>0.48107346790942301</v>
      </c>
      <c r="AG75" s="17">
        <v>0.48939651747290303</v>
      </c>
      <c r="AH75" s="17" t="s">
        <v>89</v>
      </c>
      <c r="AI75" s="17">
        <v>0.317939039730263</v>
      </c>
      <c r="AJ75" s="17">
        <v>0.395504968131765</v>
      </c>
      <c r="AK75" s="17">
        <v>0.373489684381625</v>
      </c>
      <c r="AL75" s="17">
        <v>0.31279165394858299</v>
      </c>
      <c r="AM75" s="17"/>
      <c r="AN75" s="17">
        <v>0.448760445302259</v>
      </c>
      <c r="AO75" s="17">
        <v>0.44518551368434101</v>
      </c>
      <c r="AP75" s="17">
        <v>0.40249402958151498</v>
      </c>
      <c r="AQ75" s="17"/>
      <c r="AR75" s="17">
        <v>0.450878160688087</v>
      </c>
      <c r="AS75" s="17">
        <v>0.43717915635828303</v>
      </c>
      <c r="AT75" s="17">
        <v>0.49548033370147299</v>
      </c>
      <c r="AU75" s="17">
        <v>0.31991835658210199</v>
      </c>
      <c r="AV75" s="17">
        <v>0.38697228060495298</v>
      </c>
      <c r="AW75" s="17"/>
      <c r="AX75" s="17">
        <v>0.46400569850023399</v>
      </c>
      <c r="AY75" s="17">
        <v>0.44181751914829298</v>
      </c>
      <c r="AZ75" s="17">
        <v>0.46683385193661397</v>
      </c>
      <c r="BA75" s="17">
        <v>0.45233742503411201</v>
      </c>
      <c r="BB75" s="17">
        <v>0.34292012092669799</v>
      </c>
      <c r="BC75" s="17"/>
      <c r="BD75" s="17">
        <v>0.46016696873268798</v>
      </c>
      <c r="BE75" s="17">
        <v>0.48449807680701601</v>
      </c>
      <c r="BF75" s="17">
        <v>0.432619490737637</v>
      </c>
      <c r="BG75" s="17">
        <v>0.41353586187253</v>
      </c>
      <c r="BH75" s="17">
        <v>0.35371875453743401</v>
      </c>
      <c r="BI75" s="17">
        <v>0.39441831723538301</v>
      </c>
      <c r="BJ75" s="17"/>
      <c r="BK75" s="17">
        <v>0.39464110908177003</v>
      </c>
      <c r="BL75" s="17">
        <v>0.44046540896339798</v>
      </c>
      <c r="BM75" s="17">
        <v>0.42730280474679599</v>
      </c>
      <c r="BN75" s="17">
        <v>0.44793394349907101</v>
      </c>
      <c r="BO75" s="17">
        <v>0.43053867189143202</v>
      </c>
    </row>
    <row r="76" spans="2:67" x14ac:dyDescent="0.35">
      <c r="B76" t="s">
        <v>111</v>
      </c>
      <c r="C76" s="17">
        <v>0.24742884407697499</v>
      </c>
      <c r="D76" s="17">
        <v>0.25696980214786802</v>
      </c>
      <c r="E76" s="17">
        <v>0.236502832029171</v>
      </c>
      <c r="F76" s="17"/>
      <c r="G76" s="17">
        <v>0.219604785164352</v>
      </c>
      <c r="H76" s="17">
        <v>0.28152605967347</v>
      </c>
      <c r="I76" s="17">
        <v>0.27463887442969698</v>
      </c>
      <c r="J76" s="17">
        <v>0.21811501354906901</v>
      </c>
      <c r="K76" s="17">
        <v>0.25551829345219501</v>
      </c>
      <c r="L76" s="17">
        <v>0.23464447549075401</v>
      </c>
      <c r="M76" s="17"/>
      <c r="N76" s="17">
        <v>0.21184205772683201</v>
      </c>
      <c r="O76" s="17">
        <v>0.26049973349607503</v>
      </c>
      <c r="P76" s="17">
        <v>0.233413074147935</v>
      </c>
      <c r="Q76" s="17">
        <v>0.28499189696423999</v>
      </c>
      <c r="R76" s="17"/>
      <c r="S76" s="17">
        <v>0.19253802698863601</v>
      </c>
      <c r="T76" s="17">
        <v>0.24999653133101399</v>
      </c>
      <c r="U76" s="17">
        <v>0.34112695468031501</v>
      </c>
      <c r="V76" s="17">
        <v>0.23454433012974299</v>
      </c>
      <c r="W76" s="17">
        <v>0.25796644258573698</v>
      </c>
      <c r="X76" s="17">
        <v>0.27828666952975201</v>
      </c>
      <c r="Y76" s="17">
        <v>0.26313771864283603</v>
      </c>
      <c r="Z76" s="17">
        <v>0.234083592335529</v>
      </c>
      <c r="AA76" s="17">
        <v>0.23211442560703399</v>
      </c>
      <c r="AB76" s="17">
        <v>0.19670762364338901</v>
      </c>
      <c r="AC76" s="17">
        <v>0.30933929807334698</v>
      </c>
      <c r="AD76" s="17">
        <v>0.24616695668383501</v>
      </c>
      <c r="AE76" s="17"/>
      <c r="AF76" s="17">
        <v>0.22780491403606201</v>
      </c>
      <c r="AG76" s="17">
        <v>0.239911479829227</v>
      </c>
      <c r="AH76" s="17" t="s">
        <v>89</v>
      </c>
      <c r="AI76" s="17">
        <v>0.24002202040383999</v>
      </c>
      <c r="AJ76" s="17">
        <v>0.23932381096428401</v>
      </c>
      <c r="AK76" s="17">
        <v>0.28601979220843399</v>
      </c>
      <c r="AL76" s="17">
        <v>0.305402851175476</v>
      </c>
      <c r="AM76" s="17"/>
      <c r="AN76" s="17">
        <v>0.22951510570033701</v>
      </c>
      <c r="AO76" s="17">
        <v>0.258616481465754</v>
      </c>
      <c r="AP76" s="17">
        <v>0.25278195604898201</v>
      </c>
      <c r="AQ76" s="17"/>
      <c r="AR76" s="17">
        <v>0.236468687747526</v>
      </c>
      <c r="AS76" s="17">
        <v>0.24475140744092</v>
      </c>
      <c r="AT76" s="17">
        <v>0.26254607708073702</v>
      </c>
      <c r="AU76" s="17">
        <v>0.25512543963365297</v>
      </c>
      <c r="AV76" s="17">
        <v>0.29166873510213798</v>
      </c>
      <c r="AW76" s="17"/>
      <c r="AX76" s="17">
        <v>0.24918277126930199</v>
      </c>
      <c r="AY76" s="17">
        <v>0.23605188445167899</v>
      </c>
      <c r="AZ76" s="17">
        <v>0.27025140653844998</v>
      </c>
      <c r="BA76" s="17">
        <v>0.21498379522463601</v>
      </c>
      <c r="BB76" s="17">
        <v>0.34124187797368699</v>
      </c>
      <c r="BC76" s="17"/>
      <c r="BD76" s="17">
        <v>0.223630328702734</v>
      </c>
      <c r="BE76" s="17">
        <v>0.23522886905433299</v>
      </c>
      <c r="BF76" s="17">
        <v>0.31068009260962198</v>
      </c>
      <c r="BG76" s="17">
        <v>0.235012022616364</v>
      </c>
      <c r="BH76" s="17">
        <v>0.30317625578388702</v>
      </c>
      <c r="BI76" s="17">
        <v>0.25027386867733398</v>
      </c>
      <c r="BJ76" s="17"/>
      <c r="BK76" s="17">
        <v>0.28061159807203401</v>
      </c>
      <c r="BL76" s="17">
        <v>0.25979345184261299</v>
      </c>
      <c r="BM76" s="17">
        <v>0.25620781480985999</v>
      </c>
      <c r="BN76" s="17">
        <v>0.186827930449982</v>
      </c>
      <c r="BO76" s="17">
        <v>0.109618623266912</v>
      </c>
    </row>
    <row r="77" spans="2:67" x14ac:dyDescent="0.35">
      <c r="B77" t="s">
        <v>112</v>
      </c>
      <c r="C77" s="17">
        <v>0.115721794318579</v>
      </c>
      <c r="D77" s="17">
        <v>9.4396599170902706E-2</v>
      </c>
      <c r="E77" s="17">
        <v>0.13667593168233499</v>
      </c>
      <c r="F77" s="17"/>
      <c r="G77" s="17">
        <v>0.147719247868069</v>
      </c>
      <c r="H77" s="17">
        <v>0.145335853656062</v>
      </c>
      <c r="I77" s="17">
        <v>0.116046910695439</v>
      </c>
      <c r="J77" s="17">
        <v>0.12267389910829</v>
      </c>
      <c r="K77" s="17">
        <v>7.7128932973606804E-2</v>
      </c>
      <c r="L77" s="17">
        <v>9.0137068501391707E-2</v>
      </c>
      <c r="M77" s="17"/>
      <c r="N77" s="17">
        <v>8.4465771927448002E-2</v>
      </c>
      <c r="O77" s="17">
        <v>0.13320207852964899</v>
      </c>
      <c r="P77" s="17">
        <v>0.10531147309341</v>
      </c>
      <c r="Q77" s="17">
        <v>0.14158955206646401</v>
      </c>
      <c r="R77" s="17"/>
      <c r="S77" s="17">
        <v>0.13323049995538</v>
      </c>
      <c r="T77" s="17">
        <v>0.119341419718077</v>
      </c>
      <c r="U77" s="17">
        <v>8.2176477993971903E-2</v>
      </c>
      <c r="V77" s="17">
        <v>0.12633540957012601</v>
      </c>
      <c r="W77" s="17">
        <v>9.1400112106994405E-2</v>
      </c>
      <c r="X77" s="17">
        <v>0.14244355058313801</v>
      </c>
      <c r="Y77" s="17">
        <v>0.141315999314366</v>
      </c>
      <c r="Z77" s="17">
        <v>0.123171703980183</v>
      </c>
      <c r="AA77" s="17">
        <v>9.3758109123423597E-2</v>
      </c>
      <c r="AB77" s="17">
        <v>8.2224019339792301E-2</v>
      </c>
      <c r="AC77" s="17">
        <v>0.135258191949236</v>
      </c>
      <c r="AD77" s="17">
        <v>0.122841907771732</v>
      </c>
      <c r="AE77" s="17"/>
      <c r="AF77" s="17">
        <v>6.4283830728010596E-2</v>
      </c>
      <c r="AG77" s="17">
        <v>0.106782917531936</v>
      </c>
      <c r="AH77" s="17" t="s">
        <v>89</v>
      </c>
      <c r="AI77" s="17">
        <v>0.216708885090696</v>
      </c>
      <c r="AJ77" s="17">
        <v>0.121681260490606</v>
      </c>
      <c r="AK77" s="17">
        <v>0.164816366485149</v>
      </c>
      <c r="AL77" s="17">
        <v>0.181317948074872</v>
      </c>
      <c r="AM77" s="17"/>
      <c r="AN77" s="17">
        <v>0.105663824983269</v>
      </c>
      <c r="AO77" s="17">
        <v>0.102321748428734</v>
      </c>
      <c r="AP77" s="17">
        <v>0.145783290442663</v>
      </c>
      <c r="AQ77" s="17"/>
      <c r="AR77" s="17">
        <v>9.6914601594149802E-2</v>
      </c>
      <c r="AS77" s="17">
        <v>0.109453360978086</v>
      </c>
      <c r="AT77" s="17">
        <v>7.9315761229909396E-2</v>
      </c>
      <c r="AU77" s="17">
        <v>0.15283150946781701</v>
      </c>
      <c r="AV77" s="17">
        <v>0.133348319793689</v>
      </c>
      <c r="AW77" s="17"/>
      <c r="AX77" s="17">
        <v>5.8590881619029603E-2</v>
      </c>
      <c r="AY77" s="17">
        <v>0.106345874756794</v>
      </c>
      <c r="AZ77" s="17">
        <v>0.104998972833031</v>
      </c>
      <c r="BA77" s="17">
        <v>0.133856087131486</v>
      </c>
      <c r="BB77" s="17">
        <v>0.137312070627266</v>
      </c>
      <c r="BC77" s="17"/>
      <c r="BD77" s="17">
        <v>0.104842982412124</v>
      </c>
      <c r="BE77" s="17">
        <v>6.5809096243998597E-2</v>
      </c>
      <c r="BF77" s="17">
        <v>0.106046222086377</v>
      </c>
      <c r="BG77" s="17">
        <v>0.13594025613018901</v>
      </c>
      <c r="BH77" s="17">
        <v>0.15234398881797101</v>
      </c>
      <c r="BI77" s="17">
        <v>0.144795795931217</v>
      </c>
      <c r="BJ77" s="17"/>
      <c r="BK77" s="17">
        <v>0.12155493739534901</v>
      </c>
      <c r="BL77" s="17">
        <v>0.12589542105051399</v>
      </c>
      <c r="BM77" s="17">
        <v>0.12548737016287601</v>
      </c>
      <c r="BN77" s="17">
        <v>9.2839347694126398E-2</v>
      </c>
      <c r="BO77" s="17">
        <v>2.4618574694539801E-2</v>
      </c>
    </row>
    <row r="78" spans="2:67" x14ac:dyDescent="0.35">
      <c r="B78" t="s">
        <v>87</v>
      </c>
      <c r="C78" s="17">
        <v>6.1625068874202098E-2</v>
      </c>
      <c r="D78" s="17">
        <v>5.3844997848839699E-2</v>
      </c>
      <c r="E78" s="17">
        <v>6.8778283226640105E-2</v>
      </c>
      <c r="F78" s="17"/>
      <c r="G78" s="17">
        <v>8.0220819335934807E-2</v>
      </c>
      <c r="H78" s="17">
        <v>5.2389190979321001E-2</v>
      </c>
      <c r="I78" s="17">
        <v>4.4658115014479798E-2</v>
      </c>
      <c r="J78" s="17">
        <v>5.9054163466580399E-2</v>
      </c>
      <c r="K78" s="17">
        <v>8.3507640518462004E-2</v>
      </c>
      <c r="L78" s="17">
        <v>5.7801498303299302E-2</v>
      </c>
      <c r="M78" s="17"/>
      <c r="N78" s="17">
        <v>3.6519991896879801E-2</v>
      </c>
      <c r="O78" s="17">
        <v>6.0793404340889402E-2</v>
      </c>
      <c r="P78" s="17">
        <v>7.2783423378502701E-2</v>
      </c>
      <c r="Q78" s="17">
        <v>8.0348508366291593E-2</v>
      </c>
      <c r="R78" s="17"/>
      <c r="S78" s="17">
        <v>6.3955681418886606E-2</v>
      </c>
      <c r="T78" s="17">
        <v>6.7828526036778206E-2</v>
      </c>
      <c r="U78" s="17">
        <v>6.5564594428037401E-2</v>
      </c>
      <c r="V78" s="17">
        <v>8.0879043229504302E-2</v>
      </c>
      <c r="W78" s="17">
        <v>6.4948095553622603E-2</v>
      </c>
      <c r="X78" s="17">
        <v>4.0320486359818698E-2</v>
      </c>
      <c r="Y78" s="17">
        <v>6.2470948391736898E-2</v>
      </c>
      <c r="Z78" s="17">
        <v>4.6542853045506899E-2</v>
      </c>
      <c r="AA78" s="17">
        <v>6.8811382886571501E-2</v>
      </c>
      <c r="AB78" s="17">
        <v>4.9522297663203901E-2</v>
      </c>
      <c r="AC78" s="17">
        <v>4.6701589095639401E-2</v>
      </c>
      <c r="AD78" s="17">
        <v>6.4165488834438303E-2</v>
      </c>
      <c r="AE78" s="17"/>
      <c r="AF78" s="17">
        <v>5.77836370586036E-2</v>
      </c>
      <c r="AG78" s="17">
        <v>4.8732587009105301E-2</v>
      </c>
      <c r="AH78" s="17" t="s">
        <v>89</v>
      </c>
      <c r="AI78" s="17">
        <v>6.4512110675368897E-2</v>
      </c>
      <c r="AJ78" s="17">
        <v>7.5915571700637605E-2</v>
      </c>
      <c r="AK78" s="17">
        <v>6.22363927692971E-2</v>
      </c>
      <c r="AL78" s="17">
        <v>0.10257419434722501</v>
      </c>
      <c r="AM78" s="17"/>
      <c r="AN78" s="17">
        <v>5.6034709368347202E-2</v>
      </c>
      <c r="AO78" s="17">
        <v>4.7581925565201598E-2</v>
      </c>
      <c r="AP78" s="17">
        <v>9.5077517210191295E-2</v>
      </c>
      <c r="AQ78" s="17"/>
      <c r="AR78" s="17">
        <v>5.5896403882254801E-2</v>
      </c>
      <c r="AS78" s="17">
        <v>4.2399668140149699E-2</v>
      </c>
      <c r="AT78" s="17">
        <v>8.0231408348715602E-2</v>
      </c>
      <c r="AU78" s="17">
        <v>5.0802094900366301E-2</v>
      </c>
      <c r="AV78" s="17">
        <v>8.8652344235091801E-2</v>
      </c>
      <c r="AW78" s="17"/>
      <c r="AX78" s="17">
        <v>6.1863652185036901E-2</v>
      </c>
      <c r="AY78" s="17">
        <v>4.7513906639609298E-2</v>
      </c>
      <c r="AZ78" s="17">
        <v>6.1268706352379403E-2</v>
      </c>
      <c r="BA78" s="17">
        <v>6.3949337888710003E-2</v>
      </c>
      <c r="BB78" s="17">
        <v>8.4923475843324506E-2</v>
      </c>
      <c r="BC78" s="17"/>
      <c r="BD78" s="17">
        <v>4.0691379012908799E-2</v>
      </c>
      <c r="BE78" s="17">
        <v>5.7868734089822398E-2</v>
      </c>
      <c r="BF78" s="17">
        <v>4.7267088980212299E-2</v>
      </c>
      <c r="BG78" s="17">
        <v>5.1729351995906302E-2</v>
      </c>
      <c r="BH78" s="17">
        <v>9.2511618340573795E-2</v>
      </c>
      <c r="BI78" s="17">
        <v>0.116106009703416</v>
      </c>
      <c r="BJ78" s="17"/>
      <c r="BK78" s="17">
        <v>8.7233171827184194E-2</v>
      </c>
      <c r="BL78" s="17">
        <v>6.9050972362029298E-2</v>
      </c>
      <c r="BM78" s="17">
        <v>5.4102697790100303E-2</v>
      </c>
      <c r="BN78" s="17">
        <v>5.5745771361513E-2</v>
      </c>
      <c r="BO78" s="17">
        <v>2.5618684372797601E-2</v>
      </c>
    </row>
    <row r="79" spans="2:67" x14ac:dyDescent="0.35">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row>
    <row r="80" spans="2:67" x14ac:dyDescent="0.35">
      <c r="B80" s="6" t="s">
        <v>116</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row>
    <row r="81" spans="2:67" x14ac:dyDescent="0.35">
      <c r="B81" s="21" t="s">
        <v>91</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row>
    <row r="82" spans="2:67" x14ac:dyDescent="0.35">
      <c r="B82" t="s">
        <v>109</v>
      </c>
      <c r="C82" s="17">
        <v>0.11650581331239999</v>
      </c>
      <c r="D82" s="17">
        <v>0.13775263890332701</v>
      </c>
      <c r="E82" s="17">
        <v>9.5133012321689595E-2</v>
      </c>
      <c r="F82" s="17"/>
      <c r="G82" s="17">
        <v>0.15552415494104399</v>
      </c>
      <c r="H82" s="17">
        <v>0.16850090856255401</v>
      </c>
      <c r="I82" s="17">
        <v>0.10819956935218</v>
      </c>
      <c r="J82" s="17">
        <v>0.10680660210166899</v>
      </c>
      <c r="K82" s="17">
        <v>8.3972254956748302E-2</v>
      </c>
      <c r="L82" s="17">
        <v>8.4408456255035499E-2</v>
      </c>
      <c r="M82" s="17"/>
      <c r="N82" s="17">
        <v>0.160463941403996</v>
      </c>
      <c r="O82" s="17">
        <v>9.5052274052398397E-2</v>
      </c>
      <c r="P82" s="17">
        <v>0.116298084582908</v>
      </c>
      <c r="Q82" s="17">
        <v>8.8640263781448903E-2</v>
      </c>
      <c r="R82" s="17"/>
      <c r="S82" s="17">
        <v>0.202146381570913</v>
      </c>
      <c r="T82" s="17">
        <v>7.7553828371765096E-2</v>
      </c>
      <c r="U82" s="17">
        <v>8.1869735582451003E-2</v>
      </c>
      <c r="V82" s="17">
        <v>0.115825527402742</v>
      </c>
      <c r="W82" s="17">
        <v>0.104114058807162</v>
      </c>
      <c r="X82" s="17">
        <v>0.10065115416239399</v>
      </c>
      <c r="Y82" s="17">
        <v>9.5245919770736001E-2</v>
      </c>
      <c r="Z82" s="17">
        <v>9.9952240967428094E-2</v>
      </c>
      <c r="AA82" s="17">
        <v>0.15536045444490601</v>
      </c>
      <c r="AB82" s="17">
        <v>0.109777261227074</v>
      </c>
      <c r="AC82" s="17">
        <v>7.8117001116647905E-2</v>
      </c>
      <c r="AD82" s="17">
        <v>7.5594453853456506E-2</v>
      </c>
      <c r="AE82" s="17"/>
      <c r="AF82" s="17">
        <v>0.124370783381162</v>
      </c>
      <c r="AG82" s="17">
        <v>7.7508965272532496E-2</v>
      </c>
      <c r="AH82" s="17" t="s">
        <v>89</v>
      </c>
      <c r="AI82" s="17">
        <v>0.12850912817834201</v>
      </c>
      <c r="AJ82" s="17">
        <v>0.18618110116266501</v>
      </c>
      <c r="AK82" s="17">
        <v>0.13162103304720801</v>
      </c>
      <c r="AL82" s="17">
        <v>6.9768287027064599E-2</v>
      </c>
      <c r="AM82" s="17"/>
      <c r="AN82" s="17">
        <v>0.12156783280724801</v>
      </c>
      <c r="AO82" s="17">
        <v>0.116660526054942</v>
      </c>
      <c r="AP82" s="17">
        <v>0.11934110395858</v>
      </c>
      <c r="AQ82" s="17"/>
      <c r="AR82" s="17">
        <v>0.11813695911420601</v>
      </c>
      <c r="AS82" s="17">
        <v>0.143819189667829</v>
      </c>
      <c r="AT82" s="17">
        <v>3.4840863705040602E-2</v>
      </c>
      <c r="AU82" s="17">
        <v>0.15121164613478499</v>
      </c>
      <c r="AV82" s="17">
        <v>0.110516439026084</v>
      </c>
      <c r="AW82" s="17"/>
      <c r="AX82" s="17">
        <v>0.14582995338355401</v>
      </c>
      <c r="AY82" s="17">
        <v>0.13683814630746699</v>
      </c>
      <c r="AZ82" s="17">
        <v>5.9294492673335301E-2</v>
      </c>
      <c r="BA82" s="17">
        <v>0.10765376314467701</v>
      </c>
      <c r="BB82" s="17">
        <v>8.4333767905502802E-2</v>
      </c>
      <c r="BC82" s="17"/>
      <c r="BD82" s="17">
        <v>0.14670785085160601</v>
      </c>
      <c r="BE82" s="17">
        <v>0.14221821037506999</v>
      </c>
      <c r="BF82" s="17">
        <v>6.7115253895017601E-2</v>
      </c>
      <c r="BG82" s="17">
        <v>0.113354055809502</v>
      </c>
      <c r="BH82" s="17">
        <v>7.6396919358722296E-2</v>
      </c>
      <c r="BI82" s="17">
        <v>5.9244869966873101E-2</v>
      </c>
      <c r="BJ82" s="17"/>
      <c r="BK82" s="17">
        <v>9.5238986869010001E-2</v>
      </c>
      <c r="BL82" s="17">
        <v>9.0660315279958895E-2</v>
      </c>
      <c r="BM82" s="17">
        <v>0.129531160764291</v>
      </c>
      <c r="BN82" s="17">
        <v>0.162279110341886</v>
      </c>
      <c r="BO82" s="17">
        <v>0.35686916230257798</v>
      </c>
    </row>
    <row r="83" spans="2:67" x14ac:dyDescent="0.35">
      <c r="B83" t="s">
        <v>110</v>
      </c>
      <c r="C83" s="17">
        <v>0.41587796034366897</v>
      </c>
      <c r="D83" s="17">
        <v>0.43793571996500702</v>
      </c>
      <c r="E83" s="17">
        <v>0.39653060383800698</v>
      </c>
      <c r="F83" s="17"/>
      <c r="G83" s="17">
        <v>0.28970023221769697</v>
      </c>
      <c r="H83" s="17">
        <v>0.34025485324078603</v>
      </c>
      <c r="I83" s="17">
        <v>0.43142446875446</v>
      </c>
      <c r="J83" s="17">
        <v>0.43107343319682001</v>
      </c>
      <c r="K83" s="17">
        <v>0.43611012356842799</v>
      </c>
      <c r="L83" s="17">
        <v>0.52365083847718896</v>
      </c>
      <c r="M83" s="17"/>
      <c r="N83" s="17">
        <v>0.45441029077015899</v>
      </c>
      <c r="O83" s="17">
        <v>0.38346426779349202</v>
      </c>
      <c r="P83" s="17">
        <v>0.41910272244130597</v>
      </c>
      <c r="Q83" s="17">
        <v>0.40340183058368201</v>
      </c>
      <c r="R83" s="17"/>
      <c r="S83" s="17">
        <v>0.33153333882749902</v>
      </c>
      <c r="T83" s="17">
        <v>0.44261884322351702</v>
      </c>
      <c r="U83" s="17">
        <v>0.39252168043911301</v>
      </c>
      <c r="V83" s="17">
        <v>0.45805186374078</v>
      </c>
      <c r="W83" s="17">
        <v>0.389774423426063</v>
      </c>
      <c r="X83" s="17">
        <v>0.38071880804684199</v>
      </c>
      <c r="Y83" s="17">
        <v>0.44109686830327499</v>
      </c>
      <c r="Z83" s="17">
        <v>0.45332487372244201</v>
      </c>
      <c r="AA83" s="17">
        <v>0.42640559843532699</v>
      </c>
      <c r="AB83" s="17">
        <v>0.47193996349205403</v>
      </c>
      <c r="AC83" s="17">
        <v>0.42606289292939997</v>
      </c>
      <c r="AD83" s="17">
        <v>0.45560630686835102</v>
      </c>
      <c r="AE83" s="17"/>
      <c r="AF83" s="17">
        <v>0.486141319099888</v>
      </c>
      <c r="AG83" s="17">
        <v>0.42679033777997499</v>
      </c>
      <c r="AH83" s="17" t="s">
        <v>89</v>
      </c>
      <c r="AI83" s="17">
        <v>0.37514516982851898</v>
      </c>
      <c r="AJ83" s="17">
        <v>0.34051216995303402</v>
      </c>
      <c r="AK83" s="17">
        <v>0.36548715737620402</v>
      </c>
      <c r="AL83" s="17">
        <v>0.22610785724756999</v>
      </c>
      <c r="AM83" s="17"/>
      <c r="AN83" s="17">
        <v>0.44810653136442602</v>
      </c>
      <c r="AO83" s="17">
        <v>0.43599564187836898</v>
      </c>
      <c r="AP83" s="17">
        <v>0.36789258263587599</v>
      </c>
      <c r="AQ83" s="17"/>
      <c r="AR83" s="17">
        <v>0.457658552394969</v>
      </c>
      <c r="AS83" s="17">
        <v>0.41812664864489502</v>
      </c>
      <c r="AT83" s="17">
        <v>0.41238455361684301</v>
      </c>
      <c r="AU83" s="17">
        <v>0.33661654185888101</v>
      </c>
      <c r="AV83" s="17">
        <v>0.35867567951158902</v>
      </c>
      <c r="AW83" s="17"/>
      <c r="AX83" s="17">
        <v>0.43034534605632702</v>
      </c>
      <c r="AY83" s="17">
        <v>0.429454542311553</v>
      </c>
      <c r="AZ83" s="17">
        <v>0.40091457828712102</v>
      </c>
      <c r="BA83" s="17">
        <v>0.41556933545194802</v>
      </c>
      <c r="BB83" s="17">
        <v>0.42646508271435901</v>
      </c>
      <c r="BC83" s="17"/>
      <c r="BD83" s="17">
        <v>0.42190813680939798</v>
      </c>
      <c r="BE83" s="17">
        <v>0.45761547966076899</v>
      </c>
      <c r="BF83" s="17">
        <v>0.35635145042737199</v>
      </c>
      <c r="BG83" s="17">
        <v>0.40397227692389998</v>
      </c>
      <c r="BH83" s="17">
        <v>0.40787040140208197</v>
      </c>
      <c r="BI83" s="17">
        <v>0.44075965958296598</v>
      </c>
      <c r="BJ83" s="17"/>
      <c r="BK83" s="17">
        <v>0.38736864509535202</v>
      </c>
      <c r="BL83" s="17">
        <v>0.41640520115625401</v>
      </c>
      <c r="BM83" s="17">
        <v>0.40434479716583199</v>
      </c>
      <c r="BN83" s="17">
        <v>0.40848384002212001</v>
      </c>
      <c r="BO83" s="17">
        <v>0.40817594716647398</v>
      </c>
    </row>
    <row r="84" spans="2:67" x14ac:dyDescent="0.35">
      <c r="B84" t="s">
        <v>111</v>
      </c>
      <c r="C84" s="17">
        <v>0.27774495374004399</v>
      </c>
      <c r="D84" s="17">
        <v>0.283464053549638</v>
      </c>
      <c r="E84" s="17">
        <v>0.27293368984871702</v>
      </c>
      <c r="F84" s="17"/>
      <c r="G84" s="17">
        <v>0.31525285466292502</v>
      </c>
      <c r="H84" s="17">
        <v>0.29460884505937501</v>
      </c>
      <c r="I84" s="17">
        <v>0.29259510711506598</v>
      </c>
      <c r="J84" s="17">
        <v>0.25094842626395703</v>
      </c>
      <c r="K84" s="17">
        <v>0.28179856784565499</v>
      </c>
      <c r="L84" s="17">
        <v>0.245747008948386</v>
      </c>
      <c r="M84" s="17"/>
      <c r="N84" s="17">
        <v>0.241220814340812</v>
      </c>
      <c r="O84" s="17">
        <v>0.31583884575251903</v>
      </c>
      <c r="P84" s="17">
        <v>0.27104008100753402</v>
      </c>
      <c r="Q84" s="17">
        <v>0.28625425364547802</v>
      </c>
      <c r="R84" s="17"/>
      <c r="S84" s="17">
        <v>0.27233031156245202</v>
      </c>
      <c r="T84" s="17">
        <v>0.26049808669325802</v>
      </c>
      <c r="U84" s="17">
        <v>0.36063476032345199</v>
      </c>
      <c r="V84" s="17">
        <v>0.243016344068512</v>
      </c>
      <c r="W84" s="17">
        <v>0.26844053672020701</v>
      </c>
      <c r="X84" s="17">
        <v>0.32198439401404499</v>
      </c>
      <c r="Y84" s="17">
        <v>0.26060094371487802</v>
      </c>
      <c r="Z84" s="17">
        <v>0.28254400901818699</v>
      </c>
      <c r="AA84" s="17">
        <v>0.29356174319865103</v>
      </c>
      <c r="AB84" s="17">
        <v>0.24949391472033899</v>
      </c>
      <c r="AC84" s="17">
        <v>0.25760356481602198</v>
      </c>
      <c r="AD84" s="17">
        <v>0.24956222182179899</v>
      </c>
      <c r="AE84" s="17"/>
      <c r="AF84" s="17">
        <v>0.25053423933388902</v>
      </c>
      <c r="AG84" s="17">
        <v>0.30951875157653802</v>
      </c>
      <c r="AH84" s="17" t="s">
        <v>89</v>
      </c>
      <c r="AI84" s="17">
        <v>0.23470986486513401</v>
      </c>
      <c r="AJ84" s="17">
        <v>0.21599268047466899</v>
      </c>
      <c r="AK84" s="17">
        <v>0.30522253112033898</v>
      </c>
      <c r="AL84" s="17">
        <v>0.40253648396795</v>
      </c>
      <c r="AM84" s="17"/>
      <c r="AN84" s="17">
        <v>0.26853606206869701</v>
      </c>
      <c r="AO84" s="17">
        <v>0.27760166647149298</v>
      </c>
      <c r="AP84" s="17">
        <v>0.26362536031585798</v>
      </c>
      <c r="AQ84" s="17"/>
      <c r="AR84" s="17">
        <v>0.253479248525114</v>
      </c>
      <c r="AS84" s="17">
        <v>0.268110971550168</v>
      </c>
      <c r="AT84" s="17">
        <v>0.37017543690770999</v>
      </c>
      <c r="AU84" s="17">
        <v>0.33109639662167001</v>
      </c>
      <c r="AV84" s="17">
        <v>0.30212927295244102</v>
      </c>
      <c r="AW84" s="17"/>
      <c r="AX84" s="17">
        <v>0.26246691328652999</v>
      </c>
      <c r="AY84" s="17">
        <v>0.27064624893031602</v>
      </c>
      <c r="AZ84" s="17">
        <v>0.352935896367433</v>
      </c>
      <c r="BA84" s="17">
        <v>0.280604174645392</v>
      </c>
      <c r="BB84" s="17">
        <v>0.29958437364379398</v>
      </c>
      <c r="BC84" s="17"/>
      <c r="BD84" s="17">
        <v>0.26782420921685601</v>
      </c>
      <c r="BE84" s="17">
        <v>0.247170964855428</v>
      </c>
      <c r="BF84" s="17">
        <v>0.385336467518263</v>
      </c>
      <c r="BG84" s="17">
        <v>0.293824532932633</v>
      </c>
      <c r="BH84" s="17">
        <v>0.28792168156834702</v>
      </c>
      <c r="BI84" s="17">
        <v>0.25240477451669002</v>
      </c>
      <c r="BJ84" s="17"/>
      <c r="BK84" s="17">
        <v>0.30392179494491001</v>
      </c>
      <c r="BL84" s="17">
        <v>0.26162695862163399</v>
      </c>
      <c r="BM84" s="17">
        <v>0.30389303817803798</v>
      </c>
      <c r="BN84" s="17">
        <v>0.26728234785528199</v>
      </c>
      <c r="BO84" s="17">
        <v>0.118444772251019</v>
      </c>
    </row>
    <row r="85" spans="2:67" x14ac:dyDescent="0.35">
      <c r="B85" t="s">
        <v>112</v>
      </c>
      <c r="C85" s="17">
        <v>0.131130181098711</v>
      </c>
      <c r="D85" s="17">
        <v>9.7638861546550396E-2</v>
      </c>
      <c r="E85" s="17">
        <v>0.16198313471574</v>
      </c>
      <c r="F85" s="17"/>
      <c r="G85" s="17">
        <v>0.17360363475492399</v>
      </c>
      <c r="H85" s="17">
        <v>0.157741638235118</v>
      </c>
      <c r="I85" s="17">
        <v>0.13127994445271801</v>
      </c>
      <c r="J85" s="17">
        <v>0.141268940119916</v>
      </c>
      <c r="K85" s="17">
        <v>0.113554296668295</v>
      </c>
      <c r="L85" s="17">
        <v>8.4443987411922702E-2</v>
      </c>
      <c r="M85" s="17"/>
      <c r="N85" s="17">
        <v>0.11144672423905</v>
      </c>
      <c r="O85" s="17">
        <v>0.131989071701449</v>
      </c>
      <c r="P85" s="17">
        <v>0.13366373647042301</v>
      </c>
      <c r="Q85" s="17">
        <v>0.15053919223166301</v>
      </c>
      <c r="R85" s="17"/>
      <c r="S85" s="17">
        <v>0.127159989391532</v>
      </c>
      <c r="T85" s="17">
        <v>0.16367507232478801</v>
      </c>
      <c r="U85" s="17">
        <v>0.111604520436348</v>
      </c>
      <c r="V85" s="17">
        <v>0.12784895507876401</v>
      </c>
      <c r="W85" s="17">
        <v>0.16531849971728099</v>
      </c>
      <c r="X85" s="17">
        <v>0.142539257240543</v>
      </c>
      <c r="Y85" s="17">
        <v>0.122614940233398</v>
      </c>
      <c r="Z85" s="17">
        <v>0.10599342624199901</v>
      </c>
      <c r="AA85" s="17">
        <v>8.6646098134209898E-2</v>
      </c>
      <c r="AB85" s="17">
        <v>0.108575268658974</v>
      </c>
      <c r="AC85" s="17">
        <v>0.184382938880439</v>
      </c>
      <c r="AD85" s="17">
        <v>0.155071528621955</v>
      </c>
      <c r="AE85" s="17"/>
      <c r="AF85" s="17">
        <v>7.8357294666133198E-2</v>
      </c>
      <c r="AG85" s="17">
        <v>0.13919244585642301</v>
      </c>
      <c r="AH85" s="17" t="s">
        <v>89</v>
      </c>
      <c r="AI85" s="17">
        <v>0.202973689232327</v>
      </c>
      <c r="AJ85" s="17">
        <v>0.17936034967903899</v>
      </c>
      <c r="AK85" s="17">
        <v>0.142182755022908</v>
      </c>
      <c r="AL85" s="17">
        <v>0.242811476999724</v>
      </c>
      <c r="AM85" s="17"/>
      <c r="AN85" s="17">
        <v>0.11344894799862699</v>
      </c>
      <c r="AO85" s="17">
        <v>0.116652094874232</v>
      </c>
      <c r="AP85" s="17">
        <v>0.15736301166283001</v>
      </c>
      <c r="AQ85" s="17"/>
      <c r="AR85" s="17">
        <v>0.109343971477423</v>
      </c>
      <c r="AS85" s="17">
        <v>0.122111571192545</v>
      </c>
      <c r="AT85" s="17">
        <v>0.149037829287161</v>
      </c>
      <c r="AU85" s="17">
        <v>0.15802774586128401</v>
      </c>
      <c r="AV85" s="17">
        <v>0.155069576701134</v>
      </c>
      <c r="AW85" s="17"/>
      <c r="AX85" s="17">
        <v>9.16460605563333E-2</v>
      </c>
      <c r="AY85" s="17">
        <v>0.119345317526011</v>
      </c>
      <c r="AZ85" s="17">
        <v>0.14717988476824201</v>
      </c>
      <c r="BA85" s="17">
        <v>0.142244134768679</v>
      </c>
      <c r="BB85" s="17">
        <v>0.115925813361378</v>
      </c>
      <c r="BC85" s="17"/>
      <c r="BD85" s="17">
        <v>0.12906134997445401</v>
      </c>
      <c r="BE85" s="17">
        <v>9.3282136574586297E-2</v>
      </c>
      <c r="BF85" s="17">
        <v>0.14177242360160699</v>
      </c>
      <c r="BG85" s="17">
        <v>0.14143821677921101</v>
      </c>
      <c r="BH85" s="17">
        <v>0.16845019242947701</v>
      </c>
      <c r="BI85" s="17">
        <v>0.142828545567103</v>
      </c>
      <c r="BJ85" s="17"/>
      <c r="BK85" s="17">
        <v>0.139123359922107</v>
      </c>
      <c r="BL85" s="17">
        <v>0.16556527687126599</v>
      </c>
      <c r="BM85" s="17">
        <v>0.108846682754796</v>
      </c>
      <c r="BN85" s="17">
        <v>0.115077161995435</v>
      </c>
      <c r="BO85" s="17">
        <v>0.11651011827992901</v>
      </c>
    </row>
    <row r="86" spans="2:67" x14ac:dyDescent="0.35">
      <c r="B86" t="s">
        <v>87</v>
      </c>
      <c r="C86" s="17">
        <v>5.8741091505175799E-2</v>
      </c>
      <c r="D86" s="17">
        <v>4.3208726035478102E-2</v>
      </c>
      <c r="E86" s="17">
        <v>7.3419559275847396E-2</v>
      </c>
      <c r="F86" s="17"/>
      <c r="G86" s="17">
        <v>6.5919123423409401E-2</v>
      </c>
      <c r="H86" s="17">
        <v>3.8893754902167101E-2</v>
      </c>
      <c r="I86" s="17">
        <v>3.6500910325576202E-2</v>
      </c>
      <c r="J86" s="17">
        <v>6.9902598317637094E-2</v>
      </c>
      <c r="K86" s="17">
        <v>8.4564756960874093E-2</v>
      </c>
      <c r="L86" s="17">
        <v>6.1749708907466699E-2</v>
      </c>
      <c r="M86" s="17"/>
      <c r="N86" s="17">
        <v>3.2458229245983398E-2</v>
      </c>
      <c r="O86" s="17">
        <v>7.3655540700142103E-2</v>
      </c>
      <c r="P86" s="17">
        <v>5.9895375497827599E-2</v>
      </c>
      <c r="Q86" s="17">
        <v>7.1164459757728199E-2</v>
      </c>
      <c r="R86" s="17"/>
      <c r="S86" s="17">
        <v>6.6829978647603594E-2</v>
      </c>
      <c r="T86" s="17">
        <v>5.5654169386672198E-2</v>
      </c>
      <c r="U86" s="17">
        <v>5.3369303218636102E-2</v>
      </c>
      <c r="V86" s="17">
        <v>5.5257309709201501E-2</v>
      </c>
      <c r="W86" s="17">
        <v>7.2352481329286705E-2</v>
      </c>
      <c r="X86" s="17">
        <v>5.41063865361762E-2</v>
      </c>
      <c r="Y86" s="17">
        <v>8.0441327977712501E-2</v>
      </c>
      <c r="Z86" s="17">
        <v>5.8185450049944298E-2</v>
      </c>
      <c r="AA86" s="17">
        <v>3.8026105786905698E-2</v>
      </c>
      <c r="AB86" s="17">
        <v>6.02135919015587E-2</v>
      </c>
      <c r="AC86" s="17">
        <v>5.38336022574906E-2</v>
      </c>
      <c r="AD86" s="17">
        <v>6.4165488834438303E-2</v>
      </c>
      <c r="AE86" s="17"/>
      <c r="AF86" s="17">
        <v>6.0596363518927797E-2</v>
      </c>
      <c r="AG86" s="17">
        <v>4.6989499514531498E-2</v>
      </c>
      <c r="AH86" s="17" t="s">
        <v>89</v>
      </c>
      <c r="AI86" s="17">
        <v>5.8662147895677301E-2</v>
      </c>
      <c r="AJ86" s="17">
        <v>7.7953698730593504E-2</v>
      </c>
      <c r="AK86" s="17">
        <v>5.5486523433340901E-2</v>
      </c>
      <c r="AL86" s="17">
        <v>5.8775894757691301E-2</v>
      </c>
      <c r="AM86" s="17"/>
      <c r="AN86" s="17">
        <v>4.8340625761001899E-2</v>
      </c>
      <c r="AO86" s="17">
        <v>5.3090070720964402E-2</v>
      </c>
      <c r="AP86" s="17">
        <v>9.1777941426856594E-2</v>
      </c>
      <c r="AQ86" s="17"/>
      <c r="AR86" s="17">
        <v>6.1381268488287302E-2</v>
      </c>
      <c r="AS86" s="17">
        <v>4.7831618944564301E-2</v>
      </c>
      <c r="AT86" s="17">
        <v>3.3561316483246E-2</v>
      </c>
      <c r="AU86" s="17">
        <v>2.30476695233802E-2</v>
      </c>
      <c r="AV86" s="17">
        <v>7.3609031808751904E-2</v>
      </c>
      <c r="AW86" s="17"/>
      <c r="AX86" s="17">
        <v>6.9711726717255298E-2</v>
      </c>
      <c r="AY86" s="17">
        <v>4.3715744924653001E-2</v>
      </c>
      <c r="AZ86" s="17">
        <v>3.9675147903868099E-2</v>
      </c>
      <c r="BA86" s="17">
        <v>5.3928591989304699E-2</v>
      </c>
      <c r="BB86" s="17">
        <v>7.3690962374966695E-2</v>
      </c>
      <c r="BC86" s="17"/>
      <c r="BD86" s="17">
        <v>3.4498453147686299E-2</v>
      </c>
      <c r="BE86" s="17">
        <v>5.9713208534147098E-2</v>
      </c>
      <c r="BF86" s="17">
        <v>4.9424404557739998E-2</v>
      </c>
      <c r="BG86" s="17">
        <v>4.7410917554754503E-2</v>
      </c>
      <c r="BH86" s="17">
        <v>5.93608052413718E-2</v>
      </c>
      <c r="BI86" s="17">
        <v>0.104762150366368</v>
      </c>
      <c r="BJ86" s="17"/>
      <c r="BK86" s="17">
        <v>7.4347213168620696E-2</v>
      </c>
      <c r="BL86" s="17">
        <v>6.57422480708868E-2</v>
      </c>
      <c r="BM86" s="17">
        <v>5.3384321137043403E-2</v>
      </c>
      <c r="BN86" s="17">
        <v>4.68775397852772E-2</v>
      </c>
      <c r="BO86" s="17">
        <v>0</v>
      </c>
    </row>
    <row r="87" spans="2:67"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row>
    <row r="88" spans="2:67" x14ac:dyDescent="0.35">
      <c r="B88" s="6" t="s">
        <v>117</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row>
    <row r="89" spans="2:67" x14ac:dyDescent="0.35">
      <c r="B89" s="21" t="s">
        <v>91</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row>
    <row r="90" spans="2:67" x14ac:dyDescent="0.35">
      <c r="B90" t="s">
        <v>109</v>
      </c>
      <c r="C90" s="17">
        <v>0.138682234359366</v>
      </c>
      <c r="D90" s="17">
        <v>0.16435730277075999</v>
      </c>
      <c r="E90" s="17">
        <v>0.11417052782624899</v>
      </c>
      <c r="F90" s="17"/>
      <c r="G90" s="17">
        <v>0.17478489532268801</v>
      </c>
      <c r="H90" s="17">
        <v>0.20655969588200501</v>
      </c>
      <c r="I90" s="17">
        <v>0.110629445389907</v>
      </c>
      <c r="J90" s="17">
        <v>0.10207305708168</v>
      </c>
      <c r="K90" s="17">
        <v>0.11502826562718101</v>
      </c>
      <c r="L90" s="17">
        <v>0.12742389161689799</v>
      </c>
      <c r="M90" s="17"/>
      <c r="N90" s="17">
        <v>0.19823339736946699</v>
      </c>
      <c r="O90" s="17">
        <v>0.10656932870223</v>
      </c>
      <c r="P90" s="17">
        <v>0.129628037475919</v>
      </c>
      <c r="Q90" s="17">
        <v>0.11307847169244301</v>
      </c>
      <c r="R90" s="17"/>
      <c r="S90" s="17">
        <v>0.22149816692875601</v>
      </c>
      <c r="T90" s="17">
        <v>9.6063940847075896E-2</v>
      </c>
      <c r="U90" s="17">
        <v>0.109419700179248</v>
      </c>
      <c r="V90" s="17">
        <v>0.168480707149359</v>
      </c>
      <c r="W90" s="17">
        <v>0.11850672894995699</v>
      </c>
      <c r="X90" s="17">
        <v>0.118288423646066</v>
      </c>
      <c r="Y90" s="17">
        <v>0.11281845225234501</v>
      </c>
      <c r="Z90" s="17">
        <v>0.15955576897529999</v>
      </c>
      <c r="AA90" s="17">
        <v>0.14188878227892901</v>
      </c>
      <c r="AB90" s="17">
        <v>0.13560256165851101</v>
      </c>
      <c r="AC90" s="17">
        <v>0.117136639728735</v>
      </c>
      <c r="AD90" s="17">
        <v>0.107653204229692</v>
      </c>
      <c r="AE90" s="17"/>
      <c r="AF90" s="17">
        <v>0.17369971627167699</v>
      </c>
      <c r="AG90" s="17">
        <v>0.104623580534234</v>
      </c>
      <c r="AH90" s="17" t="s">
        <v>89</v>
      </c>
      <c r="AI90" s="17">
        <v>0.124576678721656</v>
      </c>
      <c r="AJ90" s="17">
        <v>0.17042607981604199</v>
      </c>
      <c r="AK90" s="17">
        <v>0.12539030982690499</v>
      </c>
      <c r="AL90" s="17">
        <v>0.100453880386993</v>
      </c>
      <c r="AM90" s="17"/>
      <c r="AN90" s="17">
        <v>0.160155709801446</v>
      </c>
      <c r="AO90" s="17">
        <v>0.13588114542832999</v>
      </c>
      <c r="AP90" s="17">
        <v>0.10633209950363599</v>
      </c>
      <c r="AQ90" s="17"/>
      <c r="AR90" s="17">
        <v>0.14184717811836101</v>
      </c>
      <c r="AS90" s="17">
        <v>0.16037475029210599</v>
      </c>
      <c r="AT90" s="17">
        <v>8.7191586363529097E-2</v>
      </c>
      <c r="AU90" s="17">
        <v>0.261606620299416</v>
      </c>
      <c r="AV90" s="17">
        <v>0.124327223069663</v>
      </c>
      <c r="AW90" s="17"/>
      <c r="AX90" s="17">
        <v>0.17789112069757601</v>
      </c>
      <c r="AY90" s="17">
        <v>0.16779187855409999</v>
      </c>
      <c r="AZ90" s="17">
        <v>9.2899852052878207E-2</v>
      </c>
      <c r="BA90" s="17">
        <v>0.124692770224129</v>
      </c>
      <c r="BB90" s="17">
        <v>9.3777737313822995E-2</v>
      </c>
      <c r="BC90" s="17"/>
      <c r="BD90" s="17">
        <v>0.17811158167895699</v>
      </c>
      <c r="BE90" s="17">
        <v>0.159262439212108</v>
      </c>
      <c r="BF90" s="17">
        <v>8.41940287932499E-2</v>
      </c>
      <c r="BG90" s="17">
        <v>0.144270324490124</v>
      </c>
      <c r="BH90" s="17">
        <v>9.3800949006329404E-2</v>
      </c>
      <c r="BI90" s="17">
        <v>8.3113352459152495E-2</v>
      </c>
      <c r="BJ90" s="17"/>
      <c r="BK90" s="17">
        <v>0.10549800121703699</v>
      </c>
      <c r="BL90" s="17">
        <v>8.9174016226529706E-2</v>
      </c>
      <c r="BM90" s="17">
        <v>0.17222094710497299</v>
      </c>
      <c r="BN90" s="17">
        <v>0.20349199430767601</v>
      </c>
      <c r="BO90" s="17">
        <v>0.42356384444179401</v>
      </c>
    </row>
    <row r="91" spans="2:67" x14ac:dyDescent="0.35">
      <c r="B91" t="s">
        <v>110</v>
      </c>
      <c r="C91" s="17">
        <v>0.36600220799748201</v>
      </c>
      <c r="D91" s="17">
        <v>0.36866793435615303</v>
      </c>
      <c r="E91" s="17">
        <v>0.36505794131776798</v>
      </c>
      <c r="F91" s="17"/>
      <c r="G91" s="17">
        <v>0.30322014413283999</v>
      </c>
      <c r="H91" s="17">
        <v>0.30998127946235499</v>
      </c>
      <c r="I91" s="17">
        <v>0.37787466382239998</v>
      </c>
      <c r="J91" s="17">
        <v>0.38942496127976001</v>
      </c>
      <c r="K91" s="17">
        <v>0.39372152555088002</v>
      </c>
      <c r="L91" s="17">
        <v>0.40658655930033</v>
      </c>
      <c r="M91" s="17"/>
      <c r="N91" s="17">
        <v>0.41010320792013</v>
      </c>
      <c r="O91" s="17">
        <v>0.35711528957975702</v>
      </c>
      <c r="P91" s="17">
        <v>0.377754601239432</v>
      </c>
      <c r="Q91" s="17">
        <v>0.319153697721762</v>
      </c>
      <c r="R91" s="17"/>
      <c r="S91" s="17">
        <v>0.31956411700127602</v>
      </c>
      <c r="T91" s="17">
        <v>0.38934924276432897</v>
      </c>
      <c r="U91" s="17">
        <v>0.35261841440904002</v>
      </c>
      <c r="V91" s="17">
        <v>0.33241415849001299</v>
      </c>
      <c r="W91" s="17">
        <v>0.37409901994101402</v>
      </c>
      <c r="X91" s="17">
        <v>0.37704345208966</v>
      </c>
      <c r="Y91" s="17">
        <v>0.349639592697775</v>
      </c>
      <c r="Z91" s="17">
        <v>0.37216039343540602</v>
      </c>
      <c r="AA91" s="17">
        <v>0.400862112104651</v>
      </c>
      <c r="AB91" s="17">
        <v>0.429300300853239</v>
      </c>
      <c r="AC91" s="17">
        <v>0.317266925589969</v>
      </c>
      <c r="AD91" s="17">
        <v>0.364691478558612</v>
      </c>
      <c r="AE91" s="17"/>
      <c r="AF91" s="17">
        <v>0.41535050925187</v>
      </c>
      <c r="AG91" s="17">
        <v>0.383738345112769</v>
      </c>
      <c r="AH91" s="17" t="s">
        <v>89</v>
      </c>
      <c r="AI91" s="17">
        <v>0.27381650456651402</v>
      </c>
      <c r="AJ91" s="17">
        <v>0.32543722051118401</v>
      </c>
      <c r="AK91" s="17">
        <v>0.32725741172250999</v>
      </c>
      <c r="AL91" s="17">
        <v>0.27304865098356801</v>
      </c>
      <c r="AM91" s="17"/>
      <c r="AN91" s="17">
        <v>0.35207805400929398</v>
      </c>
      <c r="AO91" s="17">
        <v>0.39939182537830098</v>
      </c>
      <c r="AP91" s="17">
        <v>0.36041518624500501</v>
      </c>
      <c r="AQ91" s="17"/>
      <c r="AR91" s="17">
        <v>0.37119575800987997</v>
      </c>
      <c r="AS91" s="17">
        <v>0.38728693427454902</v>
      </c>
      <c r="AT91" s="17">
        <v>0.37493318681954402</v>
      </c>
      <c r="AU91" s="17">
        <v>0.33454254953080298</v>
      </c>
      <c r="AV91" s="17">
        <v>0.32966058135070098</v>
      </c>
      <c r="AW91" s="17"/>
      <c r="AX91" s="17">
        <v>0.368847757967874</v>
      </c>
      <c r="AY91" s="17">
        <v>0.39621501177361101</v>
      </c>
      <c r="AZ91" s="17">
        <v>0.381798196989448</v>
      </c>
      <c r="BA91" s="17">
        <v>0.30866472508652698</v>
      </c>
      <c r="BB91" s="17">
        <v>0.36705442715079001</v>
      </c>
      <c r="BC91" s="17"/>
      <c r="BD91" s="17">
        <v>0.371407836955784</v>
      </c>
      <c r="BE91" s="17">
        <v>0.40123104787299102</v>
      </c>
      <c r="BF91" s="17">
        <v>0.39435287392242402</v>
      </c>
      <c r="BG91" s="17">
        <v>0.324341725695176</v>
      </c>
      <c r="BH91" s="17">
        <v>0.31042960898535099</v>
      </c>
      <c r="BI91" s="17">
        <v>0.351204212738494</v>
      </c>
      <c r="BJ91" s="17"/>
      <c r="BK91" s="17">
        <v>0.33980593474021697</v>
      </c>
      <c r="BL91" s="17">
        <v>0.37894611399263201</v>
      </c>
      <c r="BM91" s="17">
        <v>0.33874554981722899</v>
      </c>
      <c r="BN91" s="17">
        <v>0.41770312077096999</v>
      </c>
      <c r="BO91" s="17">
        <v>0.36714889960309099</v>
      </c>
    </row>
    <row r="92" spans="2:67" x14ac:dyDescent="0.35">
      <c r="B92" t="s">
        <v>111</v>
      </c>
      <c r="C92" s="17">
        <v>0.30863525843733303</v>
      </c>
      <c r="D92" s="17">
        <v>0.30920776000905298</v>
      </c>
      <c r="E92" s="17">
        <v>0.30923985286405797</v>
      </c>
      <c r="F92" s="17"/>
      <c r="G92" s="17">
        <v>0.32803983328667002</v>
      </c>
      <c r="H92" s="17">
        <v>0.29209960472062502</v>
      </c>
      <c r="I92" s="17">
        <v>0.29189118804583702</v>
      </c>
      <c r="J92" s="17">
        <v>0.30765432731958497</v>
      </c>
      <c r="K92" s="17">
        <v>0.31572475105308401</v>
      </c>
      <c r="L92" s="17">
        <v>0.31863633925089802</v>
      </c>
      <c r="M92" s="17"/>
      <c r="N92" s="17">
        <v>0.26205612362270603</v>
      </c>
      <c r="O92" s="17">
        <v>0.328032992678089</v>
      </c>
      <c r="P92" s="17">
        <v>0.311442133951919</v>
      </c>
      <c r="Q92" s="17">
        <v>0.337314595635549</v>
      </c>
      <c r="R92" s="17"/>
      <c r="S92" s="17">
        <v>0.24702569422676901</v>
      </c>
      <c r="T92" s="17">
        <v>0.319644408755833</v>
      </c>
      <c r="U92" s="17">
        <v>0.38240228313909003</v>
      </c>
      <c r="V92" s="17">
        <v>0.31412945944912701</v>
      </c>
      <c r="W92" s="17">
        <v>0.36030199741564101</v>
      </c>
      <c r="X92" s="17">
        <v>0.28144881110145897</v>
      </c>
      <c r="Y92" s="17">
        <v>0.32903763073076697</v>
      </c>
      <c r="Z92" s="17">
        <v>0.34926447265407801</v>
      </c>
      <c r="AA92" s="17">
        <v>0.29597612183661798</v>
      </c>
      <c r="AB92" s="17">
        <v>0.25827694218614</v>
      </c>
      <c r="AC92" s="17">
        <v>0.347931544080266</v>
      </c>
      <c r="AD92" s="17">
        <v>0.320667378945316</v>
      </c>
      <c r="AE92" s="17"/>
      <c r="AF92" s="17">
        <v>0.29526473935089198</v>
      </c>
      <c r="AG92" s="17">
        <v>0.32185768649005297</v>
      </c>
      <c r="AH92" s="17" t="s">
        <v>89</v>
      </c>
      <c r="AI92" s="17">
        <v>0.25650249899059402</v>
      </c>
      <c r="AJ92" s="17">
        <v>0.27990246535514401</v>
      </c>
      <c r="AK92" s="17">
        <v>0.33003898423523897</v>
      </c>
      <c r="AL92" s="17">
        <v>0.36430734120647301</v>
      </c>
      <c r="AM92" s="17"/>
      <c r="AN92" s="17">
        <v>0.31408920749568098</v>
      </c>
      <c r="AO92" s="17">
        <v>0.30719354935131998</v>
      </c>
      <c r="AP92" s="17">
        <v>0.28189355014399597</v>
      </c>
      <c r="AQ92" s="17"/>
      <c r="AR92" s="17">
        <v>0.31988454712855502</v>
      </c>
      <c r="AS92" s="17">
        <v>0.29008494871163498</v>
      </c>
      <c r="AT92" s="17">
        <v>0.35251433568175899</v>
      </c>
      <c r="AU92" s="17">
        <v>0.20048035476166001</v>
      </c>
      <c r="AV92" s="17">
        <v>0.325259093045356</v>
      </c>
      <c r="AW92" s="17"/>
      <c r="AX92" s="17">
        <v>0.29858825860611798</v>
      </c>
      <c r="AY92" s="17">
        <v>0.29157553724309998</v>
      </c>
      <c r="AZ92" s="17">
        <v>0.32300387584540202</v>
      </c>
      <c r="BA92" s="17">
        <v>0.38228470397804498</v>
      </c>
      <c r="BB92" s="17">
        <v>0.30032516714688701</v>
      </c>
      <c r="BC92" s="17"/>
      <c r="BD92" s="17">
        <v>0.30228710801051301</v>
      </c>
      <c r="BE92" s="17">
        <v>0.28711374043924998</v>
      </c>
      <c r="BF92" s="17">
        <v>0.342808747594957</v>
      </c>
      <c r="BG92" s="17">
        <v>0.34515156287425097</v>
      </c>
      <c r="BH92" s="17">
        <v>0.32862670850700498</v>
      </c>
      <c r="BI92" s="17">
        <v>0.29067062939164301</v>
      </c>
      <c r="BJ92" s="17"/>
      <c r="BK92" s="17">
        <v>0.33660235708360903</v>
      </c>
      <c r="BL92" s="17">
        <v>0.33322373986641302</v>
      </c>
      <c r="BM92" s="17">
        <v>0.31327696280138201</v>
      </c>
      <c r="BN92" s="17">
        <v>0.22851536601705799</v>
      </c>
      <c r="BO92" s="17">
        <v>0.143012457907601</v>
      </c>
    </row>
    <row r="93" spans="2:67" x14ac:dyDescent="0.35">
      <c r="B93" t="s">
        <v>112</v>
      </c>
      <c r="C93" s="17">
        <v>0.12292994563889301</v>
      </c>
      <c r="D93" s="17">
        <v>0.10378870899944</v>
      </c>
      <c r="E93" s="17">
        <v>0.138666077411599</v>
      </c>
      <c r="F93" s="17"/>
      <c r="G93" s="17">
        <v>0.12774241061337699</v>
      </c>
      <c r="H93" s="17">
        <v>0.145244051908996</v>
      </c>
      <c r="I93" s="17">
        <v>0.16986169975704299</v>
      </c>
      <c r="J93" s="17">
        <v>0.117302570232971</v>
      </c>
      <c r="K93" s="17">
        <v>9.0769832823116695E-2</v>
      </c>
      <c r="L93" s="17">
        <v>8.9636625045566895E-2</v>
      </c>
      <c r="M93" s="17"/>
      <c r="N93" s="17">
        <v>8.9871757536191504E-2</v>
      </c>
      <c r="O93" s="17">
        <v>0.14537369901866801</v>
      </c>
      <c r="P93" s="17">
        <v>0.11137614799676</v>
      </c>
      <c r="Q93" s="17">
        <v>0.146666697786863</v>
      </c>
      <c r="R93" s="17"/>
      <c r="S93" s="17">
        <v>0.141659376508493</v>
      </c>
      <c r="T93" s="17">
        <v>0.129464156626905</v>
      </c>
      <c r="U93" s="17">
        <v>8.8409219387965005E-2</v>
      </c>
      <c r="V93" s="17">
        <v>0.104995289090486</v>
      </c>
      <c r="W93" s="17">
        <v>9.1875317842187304E-2</v>
      </c>
      <c r="X93" s="17">
        <v>0.187444972496183</v>
      </c>
      <c r="Y93" s="17">
        <v>0.153130264793611</v>
      </c>
      <c r="Z93" s="17">
        <v>5.8863296405678701E-2</v>
      </c>
      <c r="AA93" s="17">
        <v>9.2095695708865194E-2</v>
      </c>
      <c r="AB93" s="17">
        <v>9.7650569477093302E-2</v>
      </c>
      <c r="AC93" s="17">
        <v>0.173394561658093</v>
      </c>
      <c r="AD93" s="17">
        <v>0.14176769002490799</v>
      </c>
      <c r="AE93" s="17"/>
      <c r="AF93" s="17">
        <v>6.3883621344804506E-2</v>
      </c>
      <c r="AG93" s="17">
        <v>0.126469672096124</v>
      </c>
      <c r="AH93" s="17" t="s">
        <v>89</v>
      </c>
      <c r="AI93" s="17">
        <v>0.22322842439412299</v>
      </c>
      <c r="AJ93" s="17">
        <v>0.13699475400239899</v>
      </c>
      <c r="AK93" s="17">
        <v>0.168645870944622</v>
      </c>
      <c r="AL93" s="17">
        <v>0.174491468500962</v>
      </c>
      <c r="AM93" s="17"/>
      <c r="AN93" s="17">
        <v>0.113992332702781</v>
      </c>
      <c r="AO93" s="17">
        <v>0.10549538217528701</v>
      </c>
      <c r="AP93" s="17">
        <v>0.16844352694781001</v>
      </c>
      <c r="AQ93" s="17"/>
      <c r="AR93" s="17">
        <v>0.10411176385498</v>
      </c>
      <c r="AS93" s="17">
        <v>0.11172330176581299</v>
      </c>
      <c r="AT93" s="17">
        <v>0.13503785995533699</v>
      </c>
      <c r="AU93" s="17">
        <v>0.15802774586128401</v>
      </c>
      <c r="AV93" s="17">
        <v>0.142440836426038</v>
      </c>
      <c r="AW93" s="17"/>
      <c r="AX93" s="17">
        <v>8.7446438819192604E-2</v>
      </c>
      <c r="AY93" s="17">
        <v>9.6221807378460505E-2</v>
      </c>
      <c r="AZ93" s="17">
        <v>0.154459061853157</v>
      </c>
      <c r="BA93" s="17">
        <v>0.124563855981215</v>
      </c>
      <c r="BB93" s="17">
        <v>0.15597771843128999</v>
      </c>
      <c r="BC93" s="17"/>
      <c r="BD93" s="17">
        <v>0.101692915257069</v>
      </c>
      <c r="BE93" s="17">
        <v>8.9688722835384899E-2</v>
      </c>
      <c r="BF93" s="17">
        <v>0.13774147845592</v>
      </c>
      <c r="BG93" s="17">
        <v>0.13728771171367199</v>
      </c>
      <c r="BH93" s="17">
        <v>0.207439194948774</v>
      </c>
      <c r="BI93" s="17">
        <v>0.146327878168758</v>
      </c>
      <c r="BJ93" s="17"/>
      <c r="BK93" s="17">
        <v>0.141936925328987</v>
      </c>
      <c r="BL93" s="17">
        <v>0.13133087832366999</v>
      </c>
      <c r="BM93" s="17">
        <v>0.118242247521105</v>
      </c>
      <c r="BN93" s="17">
        <v>0.111274815767597</v>
      </c>
      <c r="BO93" s="17">
        <v>4.4189060494134999E-2</v>
      </c>
    </row>
    <row r="94" spans="2:67" x14ac:dyDescent="0.35">
      <c r="B94" t="s">
        <v>87</v>
      </c>
      <c r="C94" s="17">
        <v>6.3750353566927404E-2</v>
      </c>
      <c r="D94" s="17">
        <v>5.39782938645944E-2</v>
      </c>
      <c r="E94" s="17">
        <v>7.2865600580325901E-2</v>
      </c>
      <c r="F94" s="17"/>
      <c r="G94" s="17">
        <v>6.6212716644425795E-2</v>
      </c>
      <c r="H94" s="17">
        <v>4.6115368026019898E-2</v>
      </c>
      <c r="I94" s="17">
        <v>4.9743002984813003E-2</v>
      </c>
      <c r="J94" s="17">
        <v>8.3545084086003502E-2</v>
      </c>
      <c r="K94" s="17">
        <v>8.4755624945738794E-2</v>
      </c>
      <c r="L94" s="17">
        <v>5.7716584786308103E-2</v>
      </c>
      <c r="M94" s="17"/>
      <c r="N94" s="17">
        <v>3.97355135515053E-2</v>
      </c>
      <c r="O94" s="17">
        <v>6.2908690021255903E-2</v>
      </c>
      <c r="P94" s="17">
        <v>6.9799079335970599E-2</v>
      </c>
      <c r="Q94" s="17">
        <v>8.3786537163383301E-2</v>
      </c>
      <c r="R94" s="17"/>
      <c r="S94" s="17">
        <v>7.0252645334707001E-2</v>
      </c>
      <c r="T94" s="17">
        <v>6.5478251005856705E-2</v>
      </c>
      <c r="U94" s="17">
        <v>6.7150382884657106E-2</v>
      </c>
      <c r="V94" s="17">
        <v>7.9980385821014896E-2</v>
      </c>
      <c r="W94" s="17">
        <v>5.5216935851200702E-2</v>
      </c>
      <c r="X94" s="17">
        <v>3.5774340666632001E-2</v>
      </c>
      <c r="Y94" s="17">
        <v>5.53740595255015E-2</v>
      </c>
      <c r="Z94" s="17">
        <v>6.0156068529536699E-2</v>
      </c>
      <c r="AA94" s="17">
        <v>6.9177288070936996E-2</v>
      </c>
      <c r="AB94" s="17">
        <v>7.9169625825015799E-2</v>
      </c>
      <c r="AC94" s="17">
        <v>4.4270328942937899E-2</v>
      </c>
      <c r="AD94" s="17">
        <v>6.5220248241473405E-2</v>
      </c>
      <c r="AE94" s="17"/>
      <c r="AF94" s="17">
        <v>5.1801413780756901E-2</v>
      </c>
      <c r="AG94" s="17">
        <v>6.3310715766819195E-2</v>
      </c>
      <c r="AH94" s="17" t="s">
        <v>89</v>
      </c>
      <c r="AI94" s="17">
        <v>0.121875893327112</v>
      </c>
      <c r="AJ94" s="17">
        <v>8.7239480315231599E-2</v>
      </c>
      <c r="AK94" s="17">
        <v>4.86674232707245E-2</v>
      </c>
      <c r="AL94" s="17">
        <v>8.7698658922004499E-2</v>
      </c>
      <c r="AM94" s="17"/>
      <c r="AN94" s="17">
        <v>5.96846959907993E-2</v>
      </c>
      <c r="AO94" s="17">
        <v>5.2038097666761603E-2</v>
      </c>
      <c r="AP94" s="17">
        <v>8.2915637159552996E-2</v>
      </c>
      <c r="AQ94" s="17"/>
      <c r="AR94" s="17">
        <v>6.2960752888224197E-2</v>
      </c>
      <c r="AS94" s="17">
        <v>5.05300649558982E-2</v>
      </c>
      <c r="AT94" s="17">
        <v>5.03230311798313E-2</v>
      </c>
      <c r="AU94" s="17">
        <v>4.5342729546837698E-2</v>
      </c>
      <c r="AV94" s="17">
        <v>7.8312266108242296E-2</v>
      </c>
      <c r="AW94" s="17"/>
      <c r="AX94" s="17">
        <v>6.7226423909240204E-2</v>
      </c>
      <c r="AY94" s="17">
        <v>4.8195765050727798E-2</v>
      </c>
      <c r="AZ94" s="17">
        <v>4.7839013259114799E-2</v>
      </c>
      <c r="BA94" s="17">
        <v>5.9793944730083502E-2</v>
      </c>
      <c r="BB94" s="17">
        <v>8.2864949957209194E-2</v>
      </c>
      <c r="BC94" s="17"/>
      <c r="BD94" s="17">
        <v>4.6500558097677502E-2</v>
      </c>
      <c r="BE94" s="17">
        <v>6.2704049640266601E-2</v>
      </c>
      <c r="BF94" s="17">
        <v>4.0902871233448802E-2</v>
      </c>
      <c r="BG94" s="17">
        <v>4.89486752267764E-2</v>
      </c>
      <c r="BH94" s="17">
        <v>5.9703538552541499E-2</v>
      </c>
      <c r="BI94" s="17">
        <v>0.12868392724195199</v>
      </c>
      <c r="BJ94" s="17"/>
      <c r="BK94" s="17">
        <v>7.6156781630150494E-2</v>
      </c>
      <c r="BL94" s="17">
        <v>6.7325251590755295E-2</v>
      </c>
      <c r="BM94" s="17">
        <v>5.7514292755311003E-2</v>
      </c>
      <c r="BN94" s="17">
        <v>3.9014703136698602E-2</v>
      </c>
      <c r="BO94" s="17">
        <v>2.20857375533795E-2</v>
      </c>
    </row>
    <row r="95" spans="2:67" x14ac:dyDescent="0.35">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row>
    <row r="96" spans="2:67" x14ac:dyDescent="0.35">
      <c r="B96" s="6" t="s">
        <v>118</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row>
    <row r="97" spans="2:67" x14ac:dyDescent="0.35">
      <c r="B97" s="21" t="s">
        <v>91</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row>
    <row r="98" spans="2:67" x14ac:dyDescent="0.35">
      <c r="B98" t="s">
        <v>109</v>
      </c>
      <c r="C98" s="17">
        <v>0.101779823118772</v>
      </c>
      <c r="D98" s="17">
        <v>0.11432534950217001</v>
      </c>
      <c r="E98" s="17">
        <v>8.8739719947725199E-2</v>
      </c>
      <c r="F98" s="17"/>
      <c r="G98" s="17">
        <v>0.15307212579660301</v>
      </c>
      <c r="H98" s="17">
        <v>0.15940722928440201</v>
      </c>
      <c r="I98" s="17">
        <v>9.7797932502614995E-2</v>
      </c>
      <c r="J98" s="17">
        <v>8.8221404579242296E-2</v>
      </c>
      <c r="K98" s="17">
        <v>6.5147085470844704E-2</v>
      </c>
      <c r="L98" s="17">
        <v>5.9220738781893899E-2</v>
      </c>
      <c r="M98" s="17"/>
      <c r="N98" s="17">
        <v>0.15331604382170699</v>
      </c>
      <c r="O98" s="17">
        <v>7.3758956242199206E-2</v>
      </c>
      <c r="P98" s="17">
        <v>9.1740802783100095E-2</v>
      </c>
      <c r="Q98" s="17">
        <v>8.1066252530303501E-2</v>
      </c>
      <c r="R98" s="17"/>
      <c r="S98" s="17">
        <v>0.170209877132418</v>
      </c>
      <c r="T98" s="17">
        <v>5.1167032387623497E-2</v>
      </c>
      <c r="U98" s="17">
        <v>9.3991938771166003E-2</v>
      </c>
      <c r="V98" s="17">
        <v>0.10361661776169501</v>
      </c>
      <c r="W98" s="17">
        <v>9.0766613204620997E-2</v>
      </c>
      <c r="X98" s="17">
        <v>0.111302985919857</v>
      </c>
      <c r="Y98" s="17">
        <v>7.7481507279519607E-2</v>
      </c>
      <c r="Z98" s="17">
        <v>0.104456073418124</v>
      </c>
      <c r="AA98" s="17">
        <v>0.121859969749829</v>
      </c>
      <c r="AB98" s="17">
        <v>8.9140720095726295E-2</v>
      </c>
      <c r="AC98" s="17">
        <v>8.8557034849698194E-2</v>
      </c>
      <c r="AD98" s="17">
        <v>6.10927914679395E-2</v>
      </c>
      <c r="AE98" s="17"/>
      <c r="AF98" s="17">
        <v>9.8570748025057206E-2</v>
      </c>
      <c r="AG98" s="17">
        <v>7.4929293568972405E-2</v>
      </c>
      <c r="AH98" s="17" t="s">
        <v>89</v>
      </c>
      <c r="AI98" s="17">
        <v>0.12307161753873599</v>
      </c>
      <c r="AJ98" s="17">
        <v>0.16418206533139701</v>
      </c>
      <c r="AK98" s="17">
        <v>0.118675724302425</v>
      </c>
      <c r="AL98" s="17">
        <v>8.0594791430934995E-2</v>
      </c>
      <c r="AM98" s="17"/>
      <c r="AN98" s="17">
        <v>9.6584984669158006E-2</v>
      </c>
      <c r="AO98" s="17">
        <v>0.10494792389617801</v>
      </c>
      <c r="AP98" s="17">
        <v>0.11545198469319</v>
      </c>
      <c r="AQ98" s="17"/>
      <c r="AR98" s="17">
        <v>8.3720016037137607E-2</v>
      </c>
      <c r="AS98" s="17">
        <v>0.15230730983129201</v>
      </c>
      <c r="AT98" s="17">
        <v>4.0945183022377499E-2</v>
      </c>
      <c r="AU98" s="17">
        <v>0.13529002855633099</v>
      </c>
      <c r="AV98" s="17">
        <v>0.108696132583761</v>
      </c>
      <c r="AW98" s="17"/>
      <c r="AX98" s="17">
        <v>9.4052788667594797E-2</v>
      </c>
      <c r="AY98" s="17">
        <v>0.150835184100163</v>
      </c>
      <c r="AZ98" s="17">
        <v>5.26536969112915E-2</v>
      </c>
      <c r="BA98" s="17">
        <v>7.7907666805894504E-2</v>
      </c>
      <c r="BB98" s="17">
        <v>7.9216071616803899E-2</v>
      </c>
      <c r="BC98" s="17"/>
      <c r="BD98" s="17">
        <v>0.164153982148288</v>
      </c>
      <c r="BE98" s="17">
        <v>9.7828553344539604E-2</v>
      </c>
      <c r="BF98" s="17">
        <v>5.0212959956135401E-2</v>
      </c>
      <c r="BG98" s="17">
        <v>9.6059395378034096E-2</v>
      </c>
      <c r="BH98" s="17">
        <v>8.6182860684114307E-2</v>
      </c>
      <c r="BI98" s="17">
        <v>3.01122158355694E-2</v>
      </c>
      <c r="BJ98" s="17"/>
      <c r="BK98" s="17">
        <v>6.8298382376958899E-2</v>
      </c>
      <c r="BL98" s="17">
        <v>6.0378872186249301E-2</v>
      </c>
      <c r="BM98" s="17">
        <v>0.13176294681503001</v>
      </c>
      <c r="BN98" s="17">
        <v>0.189968865838579</v>
      </c>
      <c r="BO98" s="17">
        <v>0.24518084638614099</v>
      </c>
    </row>
    <row r="99" spans="2:67" x14ac:dyDescent="0.35">
      <c r="B99" t="s">
        <v>110</v>
      </c>
      <c r="C99" s="17">
        <v>0.29269580342914803</v>
      </c>
      <c r="D99" s="17">
        <v>0.31500634769712299</v>
      </c>
      <c r="E99" s="17">
        <v>0.27385483329714599</v>
      </c>
      <c r="F99" s="17"/>
      <c r="G99" s="17">
        <v>0.31337249444288501</v>
      </c>
      <c r="H99" s="17">
        <v>0.305002159836814</v>
      </c>
      <c r="I99" s="17">
        <v>0.30369214564372998</v>
      </c>
      <c r="J99" s="17">
        <v>0.27751856678951597</v>
      </c>
      <c r="K99" s="17">
        <v>0.257113224183246</v>
      </c>
      <c r="L99" s="17">
        <v>0.29598231653954599</v>
      </c>
      <c r="M99" s="17"/>
      <c r="N99" s="17">
        <v>0.31135218996650399</v>
      </c>
      <c r="O99" s="17">
        <v>0.26264391211716598</v>
      </c>
      <c r="P99" s="17">
        <v>0.33034026535849997</v>
      </c>
      <c r="Q99" s="17">
        <v>0.27357791346017701</v>
      </c>
      <c r="R99" s="17"/>
      <c r="S99" s="17">
        <v>0.31279117673803503</v>
      </c>
      <c r="T99" s="17">
        <v>0.27609542699001999</v>
      </c>
      <c r="U99" s="17">
        <v>0.218427780537676</v>
      </c>
      <c r="V99" s="17">
        <v>0.325735513193948</v>
      </c>
      <c r="W99" s="17">
        <v>0.30721313692110902</v>
      </c>
      <c r="X99" s="17">
        <v>0.29886750886338598</v>
      </c>
      <c r="Y99" s="17">
        <v>0.32261256989577602</v>
      </c>
      <c r="Z99" s="17">
        <v>0.31998214004981002</v>
      </c>
      <c r="AA99" s="17">
        <v>0.28675195546306298</v>
      </c>
      <c r="AB99" s="17">
        <v>0.26658599992833798</v>
      </c>
      <c r="AC99" s="17">
        <v>0.28106139291160598</v>
      </c>
      <c r="AD99" s="17">
        <v>0.32082352673817199</v>
      </c>
      <c r="AE99" s="17"/>
      <c r="AF99" s="17">
        <v>0.31027297287970002</v>
      </c>
      <c r="AG99" s="17">
        <v>0.28387778747171499</v>
      </c>
      <c r="AH99" s="17" t="s">
        <v>89</v>
      </c>
      <c r="AI99" s="17">
        <v>0.27848423171657299</v>
      </c>
      <c r="AJ99" s="17">
        <v>0.322754089704754</v>
      </c>
      <c r="AK99" s="17">
        <v>0.28909570041552501</v>
      </c>
      <c r="AL99" s="17">
        <v>0.189694402409324</v>
      </c>
      <c r="AM99" s="17"/>
      <c r="AN99" s="17">
        <v>0.283315833672311</v>
      </c>
      <c r="AO99" s="17">
        <v>0.298478308387086</v>
      </c>
      <c r="AP99" s="17">
        <v>0.31717052776319199</v>
      </c>
      <c r="AQ99" s="17"/>
      <c r="AR99" s="17">
        <v>0.29275958821517201</v>
      </c>
      <c r="AS99" s="17">
        <v>0.312814211241009</v>
      </c>
      <c r="AT99" s="17">
        <v>0.31325726090517197</v>
      </c>
      <c r="AU99" s="17">
        <v>0.26046107526662499</v>
      </c>
      <c r="AV99" s="17">
        <v>0.26615166271745899</v>
      </c>
      <c r="AW99" s="17"/>
      <c r="AX99" s="17">
        <v>0.30902262310742501</v>
      </c>
      <c r="AY99" s="17">
        <v>0.30917773047866198</v>
      </c>
      <c r="AZ99" s="17">
        <v>0.247572885206362</v>
      </c>
      <c r="BA99" s="17">
        <v>0.26755020748481101</v>
      </c>
      <c r="BB99" s="17">
        <v>0.29281295842044602</v>
      </c>
      <c r="BC99" s="17"/>
      <c r="BD99" s="17">
        <v>0.32016592999494897</v>
      </c>
      <c r="BE99" s="17">
        <v>0.31726836203860098</v>
      </c>
      <c r="BF99" s="17">
        <v>0.26879919149554599</v>
      </c>
      <c r="BG99" s="17">
        <v>0.244144242888162</v>
      </c>
      <c r="BH99" s="17">
        <v>0.274823109587642</v>
      </c>
      <c r="BI99" s="17">
        <v>0.28781624654791899</v>
      </c>
      <c r="BJ99" s="17"/>
      <c r="BK99" s="17">
        <v>0.26812514447621399</v>
      </c>
      <c r="BL99" s="17">
        <v>0.28827167015022997</v>
      </c>
      <c r="BM99" s="17">
        <v>0.27522126119921198</v>
      </c>
      <c r="BN99" s="17">
        <v>0.32292738929088899</v>
      </c>
      <c r="BO99" s="17">
        <v>0.42990542794577402</v>
      </c>
    </row>
    <row r="100" spans="2:67" x14ac:dyDescent="0.35">
      <c r="B100" t="s">
        <v>111</v>
      </c>
      <c r="C100" s="17">
        <v>0.35573645459629799</v>
      </c>
      <c r="D100" s="17">
        <v>0.358307368980402</v>
      </c>
      <c r="E100" s="17">
        <v>0.35361191234497402</v>
      </c>
      <c r="F100" s="17"/>
      <c r="G100" s="17">
        <v>0.30910354415969299</v>
      </c>
      <c r="H100" s="17">
        <v>0.33358559218066097</v>
      </c>
      <c r="I100" s="17">
        <v>0.357485483619644</v>
      </c>
      <c r="J100" s="17">
        <v>0.34230609512099403</v>
      </c>
      <c r="K100" s="17">
        <v>0.40802754661087798</v>
      </c>
      <c r="L100" s="17">
        <v>0.37947213768210503</v>
      </c>
      <c r="M100" s="17"/>
      <c r="N100" s="17">
        <v>0.33969431562183999</v>
      </c>
      <c r="O100" s="17">
        <v>0.39946327689951999</v>
      </c>
      <c r="P100" s="17">
        <v>0.32868022395612201</v>
      </c>
      <c r="Q100" s="17">
        <v>0.35114369254399302</v>
      </c>
      <c r="R100" s="17"/>
      <c r="S100" s="17">
        <v>0.30042551377681198</v>
      </c>
      <c r="T100" s="17">
        <v>0.38120146383428899</v>
      </c>
      <c r="U100" s="17">
        <v>0.46046708474284997</v>
      </c>
      <c r="V100" s="17">
        <v>0.32146746742686699</v>
      </c>
      <c r="W100" s="17">
        <v>0.335668179124613</v>
      </c>
      <c r="X100" s="17">
        <v>0.37490409089976301</v>
      </c>
      <c r="Y100" s="17">
        <v>0.31843250607073498</v>
      </c>
      <c r="Z100" s="17">
        <v>0.37344422177613101</v>
      </c>
      <c r="AA100" s="17">
        <v>0.36302589123654899</v>
      </c>
      <c r="AB100" s="17">
        <v>0.37387700130606399</v>
      </c>
      <c r="AC100" s="17">
        <v>0.33561021489315201</v>
      </c>
      <c r="AD100" s="17">
        <v>0.344902206569286</v>
      </c>
      <c r="AE100" s="17"/>
      <c r="AF100" s="17">
        <v>0.36663405478195599</v>
      </c>
      <c r="AG100" s="17">
        <v>0.39575137118057602</v>
      </c>
      <c r="AH100" s="17" t="s">
        <v>89</v>
      </c>
      <c r="AI100" s="17">
        <v>0.23941016228248099</v>
      </c>
      <c r="AJ100" s="17">
        <v>0.21872670103689501</v>
      </c>
      <c r="AK100" s="17">
        <v>0.362477823976112</v>
      </c>
      <c r="AL100" s="17">
        <v>0.46099540682468498</v>
      </c>
      <c r="AM100" s="17"/>
      <c r="AN100" s="17">
        <v>0.36363237847996199</v>
      </c>
      <c r="AO100" s="17">
        <v>0.364120614873849</v>
      </c>
      <c r="AP100" s="17">
        <v>0.311437120210458</v>
      </c>
      <c r="AQ100" s="17"/>
      <c r="AR100" s="17">
        <v>0.36705001272966198</v>
      </c>
      <c r="AS100" s="17">
        <v>0.33138379894088699</v>
      </c>
      <c r="AT100" s="17">
        <v>0.37657687511010002</v>
      </c>
      <c r="AU100" s="17">
        <v>0.29523274074983502</v>
      </c>
      <c r="AV100" s="17">
        <v>0.37384752573716401</v>
      </c>
      <c r="AW100" s="17"/>
      <c r="AX100" s="17">
        <v>0.35059905764424099</v>
      </c>
      <c r="AY100" s="17">
        <v>0.34073071154660101</v>
      </c>
      <c r="AZ100" s="17">
        <v>0.44285858435230502</v>
      </c>
      <c r="BA100" s="17">
        <v>0.34672706837209599</v>
      </c>
      <c r="BB100" s="17">
        <v>0.31179680975308199</v>
      </c>
      <c r="BC100" s="17"/>
      <c r="BD100" s="17">
        <v>0.32930817657850597</v>
      </c>
      <c r="BE100" s="17">
        <v>0.34831545456286001</v>
      </c>
      <c r="BF100" s="17">
        <v>0.45743323074689601</v>
      </c>
      <c r="BG100" s="17">
        <v>0.35910437471486301</v>
      </c>
      <c r="BH100" s="17">
        <v>0.32635562270365598</v>
      </c>
      <c r="BI100" s="17">
        <v>0.32659183215849302</v>
      </c>
      <c r="BJ100" s="17"/>
      <c r="BK100" s="17">
        <v>0.402053892125732</v>
      </c>
      <c r="BL100" s="17">
        <v>0.36475320145948298</v>
      </c>
      <c r="BM100" s="17">
        <v>0.342197381148095</v>
      </c>
      <c r="BN100" s="17">
        <v>0.31508919526913498</v>
      </c>
      <c r="BO100" s="17">
        <v>0.22983479960772699</v>
      </c>
    </row>
    <row r="101" spans="2:67" x14ac:dyDescent="0.35">
      <c r="B101" t="s">
        <v>112</v>
      </c>
      <c r="C101" s="17">
        <v>0.157108620810748</v>
      </c>
      <c r="D101" s="17">
        <v>0.13689773734743199</v>
      </c>
      <c r="E101" s="17">
        <v>0.17445907599715299</v>
      </c>
      <c r="F101" s="17"/>
      <c r="G101" s="17">
        <v>0.14368237116318899</v>
      </c>
      <c r="H101" s="17">
        <v>0.138948363128539</v>
      </c>
      <c r="I101" s="17">
        <v>0.17521222547381701</v>
      </c>
      <c r="J101" s="17">
        <v>0.18754275916510799</v>
      </c>
      <c r="K101" s="17">
        <v>0.14434984848273799</v>
      </c>
      <c r="L101" s="17">
        <v>0.15018020745315799</v>
      </c>
      <c r="M101" s="17"/>
      <c r="N101" s="17">
        <v>0.13262461271971401</v>
      </c>
      <c r="O101" s="17">
        <v>0.16852588502492499</v>
      </c>
      <c r="P101" s="17">
        <v>0.152075970928856</v>
      </c>
      <c r="Q101" s="17">
        <v>0.17765107938274</v>
      </c>
      <c r="R101" s="17"/>
      <c r="S101" s="17">
        <v>0.14278504237977899</v>
      </c>
      <c r="T101" s="17">
        <v>0.20159483361158501</v>
      </c>
      <c r="U101" s="17">
        <v>0.117994376408858</v>
      </c>
      <c r="V101" s="17">
        <v>0.14846472120783299</v>
      </c>
      <c r="W101" s="17">
        <v>0.159422296074645</v>
      </c>
      <c r="X101" s="17">
        <v>0.153933307125141</v>
      </c>
      <c r="Y101" s="17">
        <v>0.17525214012984799</v>
      </c>
      <c r="Z101" s="17">
        <v>0.130023120311273</v>
      </c>
      <c r="AA101" s="17">
        <v>0.13269904685214601</v>
      </c>
      <c r="AB101" s="17">
        <v>0.141391662879403</v>
      </c>
      <c r="AC101" s="17">
        <v>0.23261799380056</v>
      </c>
      <c r="AD101" s="17">
        <v>0.164015109477545</v>
      </c>
      <c r="AE101" s="17"/>
      <c r="AF101" s="17">
        <v>0.12900359679957901</v>
      </c>
      <c r="AG101" s="17">
        <v>0.16899323449915199</v>
      </c>
      <c r="AH101" s="17" t="s">
        <v>89</v>
      </c>
      <c r="AI101" s="17">
        <v>0.23909060926967901</v>
      </c>
      <c r="AJ101" s="17">
        <v>0.18286123210349101</v>
      </c>
      <c r="AK101" s="17">
        <v>0.14493025859845499</v>
      </c>
      <c r="AL101" s="17">
        <v>0.162634776316636</v>
      </c>
      <c r="AM101" s="17"/>
      <c r="AN101" s="17">
        <v>0.16534965201346399</v>
      </c>
      <c r="AO101" s="17">
        <v>0.14736567974418999</v>
      </c>
      <c r="AP101" s="17">
        <v>0.152705667765761</v>
      </c>
      <c r="AQ101" s="17"/>
      <c r="AR101" s="17">
        <v>0.162225743496933</v>
      </c>
      <c r="AS101" s="17">
        <v>0.130616658250406</v>
      </c>
      <c r="AT101" s="17">
        <v>0.18680307481229799</v>
      </c>
      <c r="AU101" s="17">
        <v>0.23134615558380101</v>
      </c>
      <c r="AV101" s="17">
        <v>0.131740136638685</v>
      </c>
      <c r="AW101" s="17"/>
      <c r="AX101" s="17">
        <v>0.13606765299106999</v>
      </c>
      <c r="AY101" s="17">
        <v>0.13334372894065</v>
      </c>
      <c r="AZ101" s="17">
        <v>0.18715538886237101</v>
      </c>
      <c r="BA101" s="17">
        <v>0.20611522455099601</v>
      </c>
      <c r="BB101" s="17">
        <v>0.21617866392406501</v>
      </c>
      <c r="BC101" s="17"/>
      <c r="BD101" s="17">
        <v>0.13271647882965801</v>
      </c>
      <c r="BE101" s="17">
        <v>0.1345297091315</v>
      </c>
      <c r="BF101" s="17">
        <v>0.161475949959976</v>
      </c>
      <c r="BG101" s="17">
        <v>0.21251538250982299</v>
      </c>
      <c r="BH101" s="17">
        <v>0.237639509824527</v>
      </c>
      <c r="BI101" s="17">
        <v>0.17809419056956299</v>
      </c>
      <c r="BJ101" s="17"/>
      <c r="BK101" s="17">
        <v>0.15962222109350299</v>
      </c>
      <c r="BL101" s="17">
        <v>0.176407656409274</v>
      </c>
      <c r="BM101" s="17">
        <v>0.171095409652023</v>
      </c>
      <c r="BN101" s="17">
        <v>0.107385545677245</v>
      </c>
      <c r="BO101" s="17">
        <v>4.7374504134180498E-2</v>
      </c>
    </row>
    <row r="102" spans="2:67" x14ac:dyDescent="0.35">
      <c r="B102" t="s">
        <v>87</v>
      </c>
      <c r="C102" s="17">
        <v>9.2679298045033595E-2</v>
      </c>
      <c r="D102" s="17">
        <v>7.5463196472871599E-2</v>
      </c>
      <c r="E102" s="17">
        <v>0.109334458413002</v>
      </c>
      <c r="F102" s="17"/>
      <c r="G102" s="17">
        <v>8.0769464437629404E-2</v>
      </c>
      <c r="H102" s="17">
        <v>6.30566555695833E-2</v>
      </c>
      <c r="I102" s="17">
        <v>6.5812212760194402E-2</v>
      </c>
      <c r="J102" s="17">
        <v>0.104411174345139</v>
      </c>
      <c r="K102" s="17">
        <v>0.125362295252293</v>
      </c>
      <c r="L102" s="17">
        <v>0.115144599543297</v>
      </c>
      <c r="M102" s="17"/>
      <c r="N102" s="17">
        <v>6.3012837870235303E-2</v>
      </c>
      <c r="O102" s="17">
        <v>9.5607969716190302E-2</v>
      </c>
      <c r="P102" s="17">
        <v>9.7162736973421995E-2</v>
      </c>
      <c r="Q102" s="17">
        <v>0.11656106208278701</v>
      </c>
      <c r="R102" s="17"/>
      <c r="S102" s="17">
        <v>7.3788389972956198E-2</v>
      </c>
      <c r="T102" s="17">
        <v>8.9941243176482097E-2</v>
      </c>
      <c r="U102" s="17">
        <v>0.109118819539451</v>
      </c>
      <c r="V102" s="17">
        <v>0.100715680409657</v>
      </c>
      <c r="W102" s="17">
        <v>0.106929774675012</v>
      </c>
      <c r="X102" s="17">
        <v>6.0992107191852302E-2</v>
      </c>
      <c r="Y102" s="17">
        <v>0.10622127662412099</v>
      </c>
      <c r="Z102" s="17">
        <v>7.2094444444660996E-2</v>
      </c>
      <c r="AA102" s="17">
        <v>9.5663136698413601E-2</v>
      </c>
      <c r="AB102" s="17">
        <v>0.12900461579046801</v>
      </c>
      <c r="AC102" s="17">
        <v>6.21533635449837E-2</v>
      </c>
      <c r="AD102" s="17">
        <v>0.109166365747058</v>
      </c>
      <c r="AE102" s="17"/>
      <c r="AF102" s="17">
        <v>9.5518627513707793E-2</v>
      </c>
      <c r="AG102" s="17">
        <v>7.6448313279584401E-2</v>
      </c>
      <c r="AH102" s="17" t="s">
        <v>89</v>
      </c>
      <c r="AI102" s="17">
        <v>0.11994337919253099</v>
      </c>
      <c r="AJ102" s="17">
        <v>0.111475911823463</v>
      </c>
      <c r="AK102" s="17">
        <v>8.4820492707483097E-2</v>
      </c>
      <c r="AL102" s="17">
        <v>0.10608062301842</v>
      </c>
      <c r="AM102" s="17"/>
      <c r="AN102" s="17">
        <v>9.1117151165104507E-2</v>
      </c>
      <c r="AO102" s="17">
        <v>8.50874730986972E-2</v>
      </c>
      <c r="AP102" s="17">
        <v>0.1032346995674</v>
      </c>
      <c r="AQ102" s="17"/>
      <c r="AR102" s="17">
        <v>9.4244639521094797E-2</v>
      </c>
      <c r="AS102" s="17">
        <v>7.2878021736405799E-2</v>
      </c>
      <c r="AT102" s="17">
        <v>8.2417606150051906E-2</v>
      </c>
      <c r="AU102" s="17">
        <v>7.7669999843408097E-2</v>
      </c>
      <c r="AV102" s="17">
        <v>0.119564542322931</v>
      </c>
      <c r="AW102" s="17"/>
      <c r="AX102" s="17">
        <v>0.110257877589669</v>
      </c>
      <c r="AY102" s="17">
        <v>6.5912644933923806E-2</v>
      </c>
      <c r="AZ102" s="17">
        <v>6.9759444667670506E-2</v>
      </c>
      <c r="BA102" s="17">
        <v>0.101699832786202</v>
      </c>
      <c r="BB102" s="17">
        <v>9.9995496285602406E-2</v>
      </c>
      <c r="BC102" s="17"/>
      <c r="BD102" s="17">
        <v>5.3655432448598897E-2</v>
      </c>
      <c r="BE102" s="17">
        <v>0.102057920922499</v>
      </c>
      <c r="BF102" s="17">
        <v>6.2078667841447298E-2</v>
      </c>
      <c r="BG102" s="17">
        <v>8.8176604509118198E-2</v>
      </c>
      <c r="BH102" s="17">
        <v>7.4998897200060699E-2</v>
      </c>
      <c r="BI102" s="17">
        <v>0.177385514888456</v>
      </c>
      <c r="BJ102" s="17"/>
      <c r="BK102" s="17">
        <v>0.101900359927593</v>
      </c>
      <c r="BL102" s="17">
        <v>0.110188599794764</v>
      </c>
      <c r="BM102" s="17">
        <v>7.9723001185640796E-2</v>
      </c>
      <c r="BN102" s="17">
        <v>6.4629003924152398E-2</v>
      </c>
      <c r="BO102" s="17">
        <v>4.7704421926177097E-2</v>
      </c>
    </row>
    <row r="103" spans="2:67"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row>
    <row r="104" spans="2:67" x14ac:dyDescent="0.35">
      <c r="B104" s="6" t="s">
        <v>123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row>
    <row r="105" spans="2:67" x14ac:dyDescent="0.35">
      <c r="B105" s="21" t="s">
        <v>91</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row>
    <row r="106" spans="2:67" x14ac:dyDescent="0.35">
      <c r="B106" t="s">
        <v>119</v>
      </c>
      <c r="C106" s="17">
        <v>0.40951212733175801</v>
      </c>
      <c r="D106" s="17">
        <v>0.4243395405682</v>
      </c>
      <c r="E106" s="17">
        <v>0.39604751197593702</v>
      </c>
      <c r="F106" s="17"/>
      <c r="G106" s="17">
        <v>0.29360336106241097</v>
      </c>
      <c r="H106" s="17">
        <v>0.36696903370178702</v>
      </c>
      <c r="I106" s="17">
        <v>0.35073475292525602</v>
      </c>
      <c r="J106" s="17">
        <v>0.41918178139979201</v>
      </c>
      <c r="K106" s="17">
        <v>0.449435382369263</v>
      </c>
      <c r="L106" s="17">
        <v>0.53500124607549204</v>
      </c>
      <c r="M106" s="17"/>
      <c r="N106" s="17">
        <v>0.51327794762052203</v>
      </c>
      <c r="O106" s="17">
        <v>0.39587460889315601</v>
      </c>
      <c r="P106" s="17">
        <v>0.35916275618850202</v>
      </c>
      <c r="Q106" s="17">
        <v>0.354101140342373</v>
      </c>
      <c r="R106" s="17"/>
      <c r="S106" s="17">
        <v>0.32263451941391202</v>
      </c>
      <c r="T106" s="17">
        <v>0.43617446820656097</v>
      </c>
      <c r="U106" s="17">
        <v>0.38856287971642101</v>
      </c>
      <c r="V106" s="17">
        <v>0.47406475334853798</v>
      </c>
      <c r="W106" s="17">
        <v>0.44853048020126801</v>
      </c>
      <c r="X106" s="17">
        <v>0.34639288411140701</v>
      </c>
      <c r="Y106" s="17">
        <v>0.38866681741765302</v>
      </c>
      <c r="Z106" s="17">
        <v>0.34330886340074401</v>
      </c>
      <c r="AA106" s="17">
        <v>0.40136900007959803</v>
      </c>
      <c r="AB106" s="17">
        <v>0.50408424158392395</v>
      </c>
      <c r="AC106" s="17">
        <v>0.45334571921696698</v>
      </c>
      <c r="AD106" s="17">
        <v>0.47803461074966203</v>
      </c>
      <c r="AE106" s="17"/>
      <c r="AF106" s="17">
        <v>0.55115712427056196</v>
      </c>
      <c r="AG106" s="17">
        <v>0.47418776976656102</v>
      </c>
      <c r="AH106" s="17" t="s">
        <v>89</v>
      </c>
      <c r="AI106" s="17">
        <v>0.222055136172853</v>
      </c>
      <c r="AJ106" s="17">
        <v>0.28435310029524302</v>
      </c>
      <c r="AK106" s="17">
        <v>0.24420132856552401</v>
      </c>
      <c r="AL106" s="17">
        <v>0.17836775715060901</v>
      </c>
      <c r="AM106" s="17"/>
      <c r="AN106" s="17">
        <v>0.44947164308912302</v>
      </c>
      <c r="AO106" s="17">
        <v>0.46147234174006502</v>
      </c>
      <c r="AP106" s="17">
        <v>0.28057271473699902</v>
      </c>
      <c r="AQ106" s="17"/>
      <c r="AR106" s="17">
        <v>0.47241041926634503</v>
      </c>
      <c r="AS106" s="17">
        <v>0.41467315787547998</v>
      </c>
      <c r="AT106" s="17">
        <v>0.38413781904870797</v>
      </c>
      <c r="AU106" s="17">
        <v>0.42817849704488498</v>
      </c>
      <c r="AV106" s="17">
        <v>0.27310926692430199</v>
      </c>
      <c r="AW106" s="17"/>
      <c r="AX106" s="17">
        <v>0.50293004237525396</v>
      </c>
      <c r="AY106" s="17">
        <v>0.42526039925512399</v>
      </c>
      <c r="AZ106" s="17">
        <v>0.40017452855478403</v>
      </c>
      <c r="BA106" s="17">
        <v>0.44492544513288501</v>
      </c>
      <c r="BB106" s="17">
        <v>0.31653375324840699</v>
      </c>
      <c r="BC106" s="17"/>
      <c r="BD106" s="17">
        <v>0.41855570098469003</v>
      </c>
      <c r="BE106" s="17">
        <v>0.48951581135113997</v>
      </c>
      <c r="BF106" s="17">
        <v>0.38603797927216099</v>
      </c>
      <c r="BG106" s="17">
        <v>0.43108030154545302</v>
      </c>
      <c r="BH106" s="17">
        <v>0.31846217791850701</v>
      </c>
      <c r="BI106" s="17">
        <v>0.35608479807408799</v>
      </c>
      <c r="BJ106" s="17"/>
      <c r="BK106" s="17">
        <v>0.37912243754219799</v>
      </c>
      <c r="BL106" s="17">
        <v>0.37609667783510697</v>
      </c>
      <c r="BM106" s="17">
        <v>0.40766064079533898</v>
      </c>
      <c r="BN106" s="17">
        <v>0.44905707282797103</v>
      </c>
      <c r="BO106" s="17">
        <v>0.62410386231284998</v>
      </c>
    </row>
    <row r="107" spans="2:67" x14ac:dyDescent="0.35">
      <c r="B107" t="s">
        <v>120</v>
      </c>
      <c r="C107" s="17">
        <v>0.11297476604855899</v>
      </c>
      <c r="D107" s="17">
        <v>0.116831269889804</v>
      </c>
      <c r="E107" s="17">
        <v>0.109379344588745</v>
      </c>
      <c r="F107" s="17"/>
      <c r="G107" s="17">
        <v>0.144871024720268</v>
      </c>
      <c r="H107" s="17">
        <v>0.143126607970362</v>
      </c>
      <c r="I107" s="17">
        <v>0.15389877561821599</v>
      </c>
      <c r="J107" s="17">
        <v>8.7350544430912697E-2</v>
      </c>
      <c r="K107" s="17">
        <v>0.106974279859658</v>
      </c>
      <c r="L107" s="17">
        <v>5.86205273311034E-2</v>
      </c>
      <c r="M107" s="17"/>
      <c r="N107" s="17">
        <v>0.12469469730157</v>
      </c>
      <c r="O107" s="17">
        <v>0.105765677790307</v>
      </c>
      <c r="P107" s="17">
        <v>0.135721626865489</v>
      </c>
      <c r="Q107" s="17">
        <v>8.8936223911467396E-2</v>
      </c>
      <c r="R107" s="17"/>
      <c r="S107" s="17">
        <v>0.142508642092743</v>
      </c>
      <c r="T107" s="17">
        <v>9.7021372056521102E-2</v>
      </c>
      <c r="U107" s="17">
        <v>9.8143963654630503E-2</v>
      </c>
      <c r="V107" s="17">
        <v>8.0050841525878103E-2</v>
      </c>
      <c r="W107" s="17">
        <v>8.9879022498473002E-2</v>
      </c>
      <c r="X107" s="17">
        <v>0.123427847682786</v>
      </c>
      <c r="Y107" s="17">
        <v>0.141545106095321</v>
      </c>
      <c r="Z107" s="17">
        <v>0.115665936440617</v>
      </c>
      <c r="AA107" s="17">
        <v>0.13017780721691299</v>
      </c>
      <c r="AB107" s="17">
        <v>9.66310674875763E-2</v>
      </c>
      <c r="AC107" s="17">
        <v>0.121527414536046</v>
      </c>
      <c r="AD107" s="17">
        <v>9.6560241068651104E-2</v>
      </c>
      <c r="AE107" s="17"/>
      <c r="AF107" s="17">
        <v>0.109726447724398</v>
      </c>
      <c r="AG107" s="17">
        <v>0.12277886581538799</v>
      </c>
      <c r="AH107" s="17" t="s">
        <v>89</v>
      </c>
      <c r="AI107" s="17">
        <v>0.13713566680501901</v>
      </c>
      <c r="AJ107" s="17">
        <v>0.119534180278335</v>
      </c>
      <c r="AK107" s="17">
        <v>0.109791471546181</v>
      </c>
      <c r="AL107" s="17">
        <v>2.73189592188245E-2</v>
      </c>
      <c r="AM107" s="17"/>
      <c r="AN107" s="17">
        <v>9.6401505563804293E-2</v>
      </c>
      <c r="AO107" s="17">
        <v>0.128388025077117</v>
      </c>
      <c r="AP107" s="17">
        <v>0.115460325122413</v>
      </c>
      <c r="AQ107" s="17"/>
      <c r="AR107" s="17">
        <v>9.5967790906237305E-2</v>
      </c>
      <c r="AS107" s="17">
        <v>0.143388545029762</v>
      </c>
      <c r="AT107" s="17">
        <v>0.16957555602520999</v>
      </c>
      <c r="AU107" s="17">
        <v>9.4499908108867603E-2</v>
      </c>
      <c r="AV107" s="17">
        <v>8.9581403289519301E-2</v>
      </c>
      <c r="AW107" s="17"/>
      <c r="AX107" s="17">
        <v>9.6896062139695593E-2</v>
      </c>
      <c r="AY107" s="17">
        <v>0.134667968509673</v>
      </c>
      <c r="AZ107" s="17">
        <v>0.12903863073156899</v>
      </c>
      <c r="BA107" s="17">
        <v>7.6369842435258406E-2</v>
      </c>
      <c r="BB107" s="17">
        <v>9.0476137636218895E-2</v>
      </c>
      <c r="BC107" s="17"/>
      <c r="BD107" s="17">
        <v>0.15347312676273001</v>
      </c>
      <c r="BE107" s="17">
        <v>0.107926490549749</v>
      </c>
      <c r="BF107" s="17">
        <v>0.128282336526235</v>
      </c>
      <c r="BG107" s="17">
        <v>6.8361963040145801E-2</v>
      </c>
      <c r="BH107" s="17">
        <v>0.110350012105152</v>
      </c>
      <c r="BI107" s="17">
        <v>4.9933146178527898E-2</v>
      </c>
      <c r="BJ107" s="17"/>
      <c r="BK107" s="17">
        <v>8.2187733051747799E-2</v>
      </c>
      <c r="BL107" s="17">
        <v>0.115135470501202</v>
      </c>
      <c r="BM107" s="17">
        <v>0.12329713485266899</v>
      </c>
      <c r="BN107" s="17">
        <v>0.16581716244597999</v>
      </c>
      <c r="BO107" s="17">
        <v>0.15842503631149599</v>
      </c>
    </row>
    <row r="108" spans="2:67" x14ac:dyDescent="0.35">
      <c r="B108" t="s">
        <v>121</v>
      </c>
      <c r="C108" s="17">
        <v>0.385706444441267</v>
      </c>
      <c r="D108" s="17">
        <v>0.38272545701907701</v>
      </c>
      <c r="E108" s="17">
        <v>0.38950419304382899</v>
      </c>
      <c r="F108" s="17"/>
      <c r="G108" s="17">
        <v>0.39558430127635003</v>
      </c>
      <c r="H108" s="17">
        <v>0.376219106876165</v>
      </c>
      <c r="I108" s="17">
        <v>0.43075042326289298</v>
      </c>
      <c r="J108" s="17">
        <v>0.40660141599480698</v>
      </c>
      <c r="K108" s="17">
        <v>0.36727332249960598</v>
      </c>
      <c r="L108" s="17">
        <v>0.34575932305917001</v>
      </c>
      <c r="M108" s="17"/>
      <c r="N108" s="17">
        <v>0.29894314966541002</v>
      </c>
      <c r="O108" s="17">
        <v>0.40253954363028399</v>
      </c>
      <c r="P108" s="17">
        <v>0.402338657867645</v>
      </c>
      <c r="Q108" s="17">
        <v>0.44913506617687798</v>
      </c>
      <c r="R108" s="17"/>
      <c r="S108" s="17">
        <v>0.42499610108935498</v>
      </c>
      <c r="T108" s="17">
        <v>0.34965708726979</v>
      </c>
      <c r="U108" s="17">
        <v>0.41407824975813001</v>
      </c>
      <c r="V108" s="17">
        <v>0.367329972414003</v>
      </c>
      <c r="W108" s="17">
        <v>0.36284636837960799</v>
      </c>
      <c r="X108" s="17">
        <v>0.42514973134767903</v>
      </c>
      <c r="Y108" s="17">
        <v>0.36612565576469902</v>
      </c>
      <c r="Z108" s="17">
        <v>0.44798454667521298</v>
      </c>
      <c r="AA108" s="17">
        <v>0.38982342738355102</v>
      </c>
      <c r="AB108" s="17">
        <v>0.34447835217220701</v>
      </c>
      <c r="AC108" s="17">
        <v>0.37710968251403099</v>
      </c>
      <c r="AD108" s="17">
        <v>0.36501161390178199</v>
      </c>
      <c r="AE108" s="17"/>
      <c r="AF108" s="17">
        <v>0.28251201844248303</v>
      </c>
      <c r="AG108" s="17">
        <v>0.327526906948721</v>
      </c>
      <c r="AH108" s="17" t="s">
        <v>89</v>
      </c>
      <c r="AI108" s="17">
        <v>0.53329549048343505</v>
      </c>
      <c r="AJ108" s="17">
        <v>0.51102209052466996</v>
      </c>
      <c r="AK108" s="17">
        <v>0.54400268858599399</v>
      </c>
      <c r="AL108" s="17">
        <v>0.45437864724568</v>
      </c>
      <c r="AM108" s="17"/>
      <c r="AN108" s="17">
        <v>0.39105078327472198</v>
      </c>
      <c r="AO108" s="17">
        <v>0.33500658777689202</v>
      </c>
      <c r="AP108" s="17">
        <v>0.50085635302611997</v>
      </c>
      <c r="AQ108" s="17"/>
      <c r="AR108" s="17">
        <v>0.36183378970712599</v>
      </c>
      <c r="AS108" s="17">
        <v>0.36970655322489798</v>
      </c>
      <c r="AT108" s="17">
        <v>0.35759860940653498</v>
      </c>
      <c r="AU108" s="17">
        <v>0.380336500286303</v>
      </c>
      <c r="AV108" s="17">
        <v>0.53132742033679004</v>
      </c>
      <c r="AW108" s="17"/>
      <c r="AX108" s="17">
        <v>0.345972582930057</v>
      </c>
      <c r="AY108" s="17">
        <v>0.36128302871778201</v>
      </c>
      <c r="AZ108" s="17">
        <v>0.37775248129086703</v>
      </c>
      <c r="BA108" s="17">
        <v>0.38516360291014501</v>
      </c>
      <c r="BB108" s="17">
        <v>0.46755118615716401</v>
      </c>
      <c r="BC108" s="17"/>
      <c r="BD108" s="17">
        <v>0.36551931568539903</v>
      </c>
      <c r="BE108" s="17">
        <v>0.35400556874601702</v>
      </c>
      <c r="BF108" s="17">
        <v>0.37670534645917803</v>
      </c>
      <c r="BG108" s="17">
        <v>0.40881654747373503</v>
      </c>
      <c r="BH108" s="17">
        <v>0.456836347737131</v>
      </c>
      <c r="BI108" s="17">
        <v>0.375086730279104</v>
      </c>
      <c r="BJ108" s="17"/>
      <c r="BK108" s="17">
        <v>0.43910505338670203</v>
      </c>
      <c r="BL108" s="17">
        <v>0.403387674918882</v>
      </c>
      <c r="BM108" s="17">
        <v>0.37972582878820899</v>
      </c>
      <c r="BN108" s="17">
        <v>0.31303885856701602</v>
      </c>
      <c r="BO108" s="17">
        <v>0.19185241700285599</v>
      </c>
    </row>
    <row r="109" spans="2:67" x14ac:dyDescent="0.35">
      <c r="B109" t="s">
        <v>87</v>
      </c>
      <c r="C109" s="17">
        <v>9.1806662178415696E-2</v>
      </c>
      <c r="D109" s="17">
        <v>7.6103732522919104E-2</v>
      </c>
      <c r="E109" s="17">
        <v>0.105068950391488</v>
      </c>
      <c r="F109" s="17"/>
      <c r="G109" s="17">
        <v>0.165941312940971</v>
      </c>
      <c r="H109" s="17">
        <v>0.113685251451685</v>
      </c>
      <c r="I109" s="17">
        <v>6.4616048193635894E-2</v>
      </c>
      <c r="J109" s="17">
        <v>8.6866258174488301E-2</v>
      </c>
      <c r="K109" s="17">
        <v>7.6317015271472999E-2</v>
      </c>
      <c r="L109" s="17">
        <v>6.0618903534234998E-2</v>
      </c>
      <c r="M109" s="17"/>
      <c r="N109" s="17">
        <v>6.3084205412496694E-2</v>
      </c>
      <c r="O109" s="17">
        <v>9.5820169686253703E-2</v>
      </c>
      <c r="P109" s="17">
        <v>0.102776959078365</v>
      </c>
      <c r="Q109" s="17">
        <v>0.10782756956928199</v>
      </c>
      <c r="R109" s="17"/>
      <c r="S109" s="17">
        <v>0.109860737403989</v>
      </c>
      <c r="T109" s="17">
        <v>0.11714707246712799</v>
      </c>
      <c r="U109" s="17">
        <v>9.9214906870818506E-2</v>
      </c>
      <c r="V109" s="17">
        <v>7.8554432711581607E-2</v>
      </c>
      <c r="W109" s="17">
        <v>9.8744128920651E-2</v>
      </c>
      <c r="X109" s="17">
        <v>0.10502953685812801</v>
      </c>
      <c r="Y109" s="17">
        <v>0.10366242072232799</v>
      </c>
      <c r="Z109" s="17">
        <v>9.3040653483426494E-2</v>
      </c>
      <c r="AA109" s="17">
        <v>7.8629765319938399E-2</v>
      </c>
      <c r="AB109" s="17">
        <v>5.4806338756292303E-2</v>
      </c>
      <c r="AC109" s="17">
        <v>4.8017183732955999E-2</v>
      </c>
      <c r="AD109" s="17">
        <v>6.0393534279904203E-2</v>
      </c>
      <c r="AE109" s="17"/>
      <c r="AF109" s="17">
        <v>5.6604409562556399E-2</v>
      </c>
      <c r="AG109" s="17">
        <v>7.5506457469329796E-2</v>
      </c>
      <c r="AH109" s="17" t="s">
        <v>89</v>
      </c>
      <c r="AI109" s="17">
        <v>0.10751370653869401</v>
      </c>
      <c r="AJ109" s="17">
        <v>8.5090628901751897E-2</v>
      </c>
      <c r="AK109" s="17">
        <v>0.102004511302301</v>
      </c>
      <c r="AL109" s="17">
        <v>0.33993463638488602</v>
      </c>
      <c r="AM109" s="17"/>
      <c r="AN109" s="17">
        <v>6.3076068072351499E-2</v>
      </c>
      <c r="AO109" s="17">
        <v>7.5133045405926996E-2</v>
      </c>
      <c r="AP109" s="17">
        <v>0.103110607114468</v>
      </c>
      <c r="AQ109" s="17"/>
      <c r="AR109" s="17">
        <v>6.9788000120291904E-2</v>
      </c>
      <c r="AS109" s="17">
        <v>7.2231743869860102E-2</v>
      </c>
      <c r="AT109" s="17">
        <v>8.8688015519546498E-2</v>
      </c>
      <c r="AU109" s="17">
        <v>9.6985094559944293E-2</v>
      </c>
      <c r="AV109" s="17">
        <v>0.105981909449389</v>
      </c>
      <c r="AW109" s="17"/>
      <c r="AX109" s="17">
        <v>5.4201312554993601E-2</v>
      </c>
      <c r="AY109" s="17">
        <v>7.8788603517420702E-2</v>
      </c>
      <c r="AZ109" s="17">
        <v>9.3034359422779295E-2</v>
      </c>
      <c r="BA109" s="17">
        <v>9.3541109521712407E-2</v>
      </c>
      <c r="BB109" s="17">
        <v>0.12543892295820899</v>
      </c>
      <c r="BC109" s="17"/>
      <c r="BD109" s="17">
        <v>6.2451856567180102E-2</v>
      </c>
      <c r="BE109" s="17">
        <v>4.85521293530949E-2</v>
      </c>
      <c r="BF109" s="17">
        <v>0.108974337742426</v>
      </c>
      <c r="BG109" s="17">
        <v>9.1741187940665894E-2</v>
      </c>
      <c r="BH109" s="17">
        <v>0.114351462239209</v>
      </c>
      <c r="BI109" s="17">
        <v>0.21889532546828</v>
      </c>
      <c r="BJ109" s="17"/>
      <c r="BK109" s="17">
        <v>9.9584776019351798E-2</v>
      </c>
      <c r="BL109" s="17">
        <v>0.10538017674481</v>
      </c>
      <c r="BM109" s="17">
        <v>8.9316395563782999E-2</v>
      </c>
      <c r="BN109" s="17">
        <v>7.2086906159033598E-2</v>
      </c>
      <c r="BO109" s="17">
        <v>2.5618684372797601E-2</v>
      </c>
    </row>
    <row r="110" spans="2:67"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row>
    <row r="111" spans="2:67" x14ac:dyDescent="0.35">
      <c r="B111" s="6" t="s">
        <v>124</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row>
    <row r="112" spans="2:67" x14ac:dyDescent="0.35">
      <c r="B112" s="21" t="s">
        <v>91</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row>
    <row r="113" spans="2:67" x14ac:dyDescent="0.35">
      <c r="B113" t="s">
        <v>119</v>
      </c>
      <c r="C113" s="17">
        <v>0.48947255414541402</v>
      </c>
      <c r="D113" s="17">
        <v>0.52254406487842997</v>
      </c>
      <c r="E113" s="17">
        <v>0.45702848348294101</v>
      </c>
      <c r="F113" s="17"/>
      <c r="G113" s="17">
        <v>0.31228399850141397</v>
      </c>
      <c r="H113" s="17">
        <v>0.390624515657573</v>
      </c>
      <c r="I113" s="17">
        <v>0.43169223127331102</v>
      </c>
      <c r="J113" s="17">
        <v>0.54851341509440699</v>
      </c>
      <c r="K113" s="17">
        <v>0.56961947256572898</v>
      </c>
      <c r="L113" s="17">
        <v>0.63425176260548999</v>
      </c>
      <c r="M113" s="17"/>
      <c r="N113" s="17">
        <v>0.57760088013088395</v>
      </c>
      <c r="O113" s="17">
        <v>0.45551317601489799</v>
      </c>
      <c r="P113" s="17">
        <v>0.46796782156622602</v>
      </c>
      <c r="Q113" s="17">
        <v>0.44353894344369099</v>
      </c>
      <c r="R113" s="17"/>
      <c r="S113" s="17">
        <v>0.40872515914420099</v>
      </c>
      <c r="T113" s="17">
        <v>0.51085910482165797</v>
      </c>
      <c r="U113" s="17">
        <v>0.43365520276688602</v>
      </c>
      <c r="V113" s="17">
        <v>0.50935475252825202</v>
      </c>
      <c r="W113" s="17">
        <v>0.55601627058673098</v>
      </c>
      <c r="X113" s="17">
        <v>0.45294478478479699</v>
      </c>
      <c r="Y113" s="17">
        <v>0.52641163075747299</v>
      </c>
      <c r="Z113" s="17">
        <v>0.42582265872716402</v>
      </c>
      <c r="AA113" s="17">
        <v>0.50202540116963601</v>
      </c>
      <c r="AB113" s="17">
        <v>0.58145360560832104</v>
      </c>
      <c r="AC113" s="17">
        <v>0.48376629810433303</v>
      </c>
      <c r="AD113" s="17">
        <v>0.49182780429193201</v>
      </c>
      <c r="AE113" s="17"/>
      <c r="AF113" s="17">
        <v>0.64327781034631504</v>
      </c>
      <c r="AG113" s="17">
        <v>0.54304924518865505</v>
      </c>
      <c r="AH113" s="17" t="s">
        <v>89</v>
      </c>
      <c r="AI113" s="17">
        <v>0.295839696583024</v>
      </c>
      <c r="AJ113" s="17">
        <v>0.38985562877824298</v>
      </c>
      <c r="AK113" s="17">
        <v>0.32005984039056801</v>
      </c>
      <c r="AL113" s="17">
        <v>0.201410711575637</v>
      </c>
      <c r="AM113" s="17"/>
      <c r="AN113" s="17">
        <v>0.54179437209027603</v>
      </c>
      <c r="AO113" s="17">
        <v>0.55003019288227994</v>
      </c>
      <c r="AP113" s="17">
        <v>0.32962051935193798</v>
      </c>
      <c r="AQ113" s="17"/>
      <c r="AR113" s="17">
        <v>0.572232775412713</v>
      </c>
      <c r="AS113" s="17">
        <v>0.47652684105907001</v>
      </c>
      <c r="AT113" s="17">
        <v>0.53024846202236098</v>
      </c>
      <c r="AU113" s="17">
        <v>0.55311872307170395</v>
      </c>
      <c r="AV113" s="17">
        <v>0.347466736132091</v>
      </c>
      <c r="AW113" s="17"/>
      <c r="AX113" s="17">
        <v>0.61831913410116801</v>
      </c>
      <c r="AY113" s="17">
        <v>0.48213051292139603</v>
      </c>
      <c r="AZ113" s="17">
        <v>0.52423026724507804</v>
      </c>
      <c r="BA113" s="17">
        <v>0.53596429058200701</v>
      </c>
      <c r="BB113" s="17">
        <v>0.393059792021421</v>
      </c>
      <c r="BC113" s="17"/>
      <c r="BD113" s="17">
        <v>0.48511030636379199</v>
      </c>
      <c r="BE113" s="17">
        <v>0.60555436961093201</v>
      </c>
      <c r="BF113" s="17">
        <v>0.48082216086701102</v>
      </c>
      <c r="BG113" s="17">
        <v>0.49567087822134798</v>
      </c>
      <c r="BH113" s="17">
        <v>0.37319438710860597</v>
      </c>
      <c r="BI113" s="17">
        <v>0.46548391593767602</v>
      </c>
      <c r="BJ113" s="17"/>
      <c r="BK113" s="17">
        <v>0.48711684719480702</v>
      </c>
      <c r="BL113" s="17">
        <v>0.43550434372978403</v>
      </c>
      <c r="BM113" s="17">
        <v>0.47053649470053999</v>
      </c>
      <c r="BN113" s="17">
        <v>0.53626547929538304</v>
      </c>
      <c r="BO113" s="17">
        <v>0.65354018605193198</v>
      </c>
    </row>
    <row r="114" spans="2:67" x14ac:dyDescent="0.35">
      <c r="B114" t="s">
        <v>120</v>
      </c>
      <c r="C114" s="17">
        <v>0.114603878756406</v>
      </c>
      <c r="D114" s="17">
        <v>0.109901549471036</v>
      </c>
      <c r="E114" s="17">
        <v>0.120320652676552</v>
      </c>
      <c r="F114" s="17"/>
      <c r="G114" s="17">
        <v>0.16083284617972601</v>
      </c>
      <c r="H114" s="17">
        <v>0.13918029657116299</v>
      </c>
      <c r="I114" s="17">
        <v>0.116634652582214</v>
      </c>
      <c r="J114" s="17">
        <v>8.7898380001084103E-2</v>
      </c>
      <c r="K114" s="17">
        <v>0.12577525799213601</v>
      </c>
      <c r="L114" s="17">
        <v>7.6028234569765707E-2</v>
      </c>
      <c r="M114" s="17"/>
      <c r="N114" s="17">
        <v>0.1075395863771</v>
      </c>
      <c r="O114" s="17">
        <v>0.12878799971457999</v>
      </c>
      <c r="P114" s="17">
        <v>0.13056448273560201</v>
      </c>
      <c r="Q114" s="17">
        <v>9.4596775672584094E-2</v>
      </c>
      <c r="R114" s="17"/>
      <c r="S114" s="17">
        <v>0.12699013605321299</v>
      </c>
      <c r="T114" s="17">
        <v>0.12901389638729099</v>
      </c>
      <c r="U114" s="17">
        <v>0.10773829155938799</v>
      </c>
      <c r="V114" s="17">
        <v>7.5715152636568903E-2</v>
      </c>
      <c r="W114" s="17">
        <v>7.8014045247463706E-2</v>
      </c>
      <c r="X114" s="17">
        <v>0.14053348739464999</v>
      </c>
      <c r="Y114" s="17">
        <v>0.119085477155216</v>
      </c>
      <c r="Z114" s="17">
        <v>0.138898102769104</v>
      </c>
      <c r="AA114" s="17">
        <v>0.11050444254635</v>
      </c>
      <c r="AB114" s="17">
        <v>9.9785503791083502E-2</v>
      </c>
      <c r="AC114" s="17">
        <v>0.12960982257849901</v>
      </c>
      <c r="AD114" s="17">
        <v>0.12668828965856299</v>
      </c>
      <c r="AE114" s="17"/>
      <c r="AF114" s="17">
        <v>0.10459819477473301</v>
      </c>
      <c r="AG114" s="17">
        <v>0.13584804146655999</v>
      </c>
      <c r="AH114" s="17" t="s">
        <v>89</v>
      </c>
      <c r="AI114" s="17">
        <v>0.11250244947296099</v>
      </c>
      <c r="AJ114" s="17">
        <v>0.12673775202325199</v>
      </c>
      <c r="AK114" s="17">
        <v>0.121006262167661</v>
      </c>
      <c r="AL114" s="17">
        <v>2.9469849658825101E-2</v>
      </c>
      <c r="AM114" s="17"/>
      <c r="AN114" s="17">
        <v>0.105470040445477</v>
      </c>
      <c r="AO114" s="17">
        <v>0.11543909803175</v>
      </c>
      <c r="AP114" s="17">
        <v>0.149946685775426</v>
      </c>
      <c r="AQ114" s="17"/>
      <c r="AR114" s="17">
        <v>9.1457658623823504E-2</v>
      </c>
      <c r="AS114" s="17">
        <v>0.15388791128887</v>
      </c>
      <c r="AT114" s="17">
        <v>0.13966051391847301</v>
      </c>
      <c r="AU114" s="17">
        <v>7.55026272677677E-2</v>
      </c>
      <c r="AV114" s="17">
        <v>0.10111273743025299</v>
      </c>
      <c r="AW114" s="17"/>
      <c r="AX114" s="17">
        <v>7.6556122801907198E-2</v>
      </c>
      <c r="AY114" s="17">
        <v>0.15276000927265301</v>
      </c>
      <c r="AZ114" s="17">
        <v>0.121904039025998</v>
      </c>
      <c r="BA114" s="17">
        <v>9.8481755651991201E-2</v>
      </c>
      <c r="BB114" s="17">
        <v>0.118715391430096</v>
      </c>
      <c r="BC114" s="17"/>
      <c r="BD114" s="17">
        <v>0.15841617785378101</v>
      </c>
      <c r="BE114" s="17">
        <v>8.30748513412055E-2</v>
      </c>
      <c r="BF114" s="17">
        <v>0.110873538894526</v>
      </c>
      <c r="BG114" s="17">
        <v>9.7267104626495293E-2</v>
      </c>
      <c r="BH114" s="17">
        <v>0.12116151097323601</v>
      </c>
      <c r="BI114" s="17">
        <v>5.9496600760400899E-2</v>
      </c>
      <c r="BJ114" s="17"/>
      <c r="BK114" s="17">
        <v>0.105411026435358</v>
      </c>
      <c r="BL114" s="17">
        <v>0.11297953355121</v>
      </c>
      <c r="BM114" s="17">
        <v>0.12552015027335101</v>
      </c>
      <c r="BN114" s="17">
        <v>0.13241776094893101</v>
      </c>
      <c r="BO114" s="17">
        <v>0.15606181834149499</v>
      </c>
    </row>
    <row r="115" spans="2:67" x14ac:dyDescent="0.35">
      <c r="B115" t="s">
        <v>121</v>
      </c>
      <c r="C115" s="17">
        <v>0.31226210459064702</v>
      </c>
      <c r="D115" s="17">
        <v>0.29704475509794498</v>
      </c>
      <c r="E115" s="17">
        <v>0.32631683358582098</v>
      </c>
      <c r="F115" s="17"/>
      <c r="G115" s="17">
        <v>0.353643104849793</v>
      </c>
      <c r="H115" s="17">
        <v>0.35845076885170801</v>
      </c>
      <c r="I115" s="17">
        <v>0.39493832475695201</v>
      </c>
      <c r="J115" s="17">
        <v>0.29131628797402098</v>
      </c>
      <c r="K115" s="17">
        <v>0.23958360751479299</v>
      </c>
      <c r="L115" s="17">
        <v>0.24555737563893501</v>
      </c>
      <c r="M115" s="17"/>
      <c r="N115" s="17">
        <v>0.24657453298631599</v>
      </c>
      <c r="O115" s="17">
        <v>0.331392471445147</v>
      </c>
      <c r="P115" s="17">
        <v>0.31591860176445702</v>
      </c>
      <c r="Q115" s="17">
        <v>0.36312088951809701</v>
      </c>
      <c r="R115" s="17"/>
      <c r="S115" s="17">
        <v>0.35870710098341102</v>
      </c>
      <c r="T115" s="17">
        <v>0.27182096508519499</v>
      </c>
      <c r="U115" s="17">
        <v>0.35236167599415302</v>
      </c>
      <c r="V115" s="17">
        <v>0.31709607648618798</v>
      </c>
      <c r="W115" s="17">
        <v>0.28731019528285101</v>
      </c>
      <c r="X115" s="17">
        <v>0.32011041370054699</v>
      </c>
      <c r="Y115" s="17">
        <v>0.26272625500352498</v>
      </c>
      <c r="Z115" s="17">
        <v>0.34350671772101998</v>
      </c>
      <c r="AA115" s="17">
        <v>0.32190067984369097</v>
      </c>
      <c r="AB115" s="17">
        <v>0.27510592511897097</v>
      </c>
      <c r="AC115" s="17">
        <v>0.33115893486244702</v>
      </c>
      <c r="AD115" s="17">
        <v>0.31881217958461899</v>
      </c>
      <c r="AE115" s="17"/>
      <c r="AF115" s="17">
        <v>0.20104036195164801</v>
      </c>
      <c r="AG115" s="17">
        <v>0.25842147393343201</v>
      </c>
      <c r="AH115" s="17" t="s">
        <v>89</v>
      </c>
      <c r="AI115" s="17">
        <v>0.49082153021507802</v>
      </c>
      <c r="AJ115" s="17">
        <v>0.41997191146622398</v>
      </c>
      <c r="AK115" s="17">
        <v>0.45948745749654502</v>
      </c>
      <c r="AL115" s="17">
        <v>0.42425885190013102</v>
      </c>
      <c r="AM115" s="17"/>
      <c r="AN115" s="17">
        <v>0.302351191460622</v>
      </c>
      <c r="AO115" s="17">
        <v>0.272955020253904</v>
      </c>
      <c r="AP115" s="17">
        <v>0.40526438810658399</v>
      </c>
      <c r="AQ115" s="17"/>
      <c r="AR115" s="17">
        <v>0.28233593800436702</v>
      </c>
      <c r="AS115" s="17">
        <v>0.31053032373275702</v>
      </c>
      <c r="AT115" s="17">
        <v>0.24186140339388201</v>
      </c>
      <c r="AU115" s="17">
        <v>0.29893078915779703</v>
      </c>
      <c r="AV115" s="17">
        <v>0.42306216615929998</v>
      </c>
      <c r="AW115" s="17"/>
      <c r="AX115" s="17">
        <v>0.246450342340227</v>
      </c>
      <c r="AY115" s="17">
        <v>0.296780090405457</v>
      </c>
      <c r="AZ115" s="17">
        <v>0.27247425023932798</v>
      </c>
      <c r="BA115" s="17">
        <v>0.31354407094290498</v>
      </c>
      <c r="BB115" s="17">
        <v>0.37738903167556298</v>
      </c>
      <c r="BC115" s="17"/>
      <c r="BD115" s="17">
        <v>0.295770005132591</v>
      </c>
      <c r="BE115" s="17">
        <v>0.263929335871122</v>
      </c>
      <c r="BF115" s="17">
        <v>0.30606294930966199</v>
      </c>
      <c r="BG115" s="17">
        <v>0.34026273833361897</v>
      </c>
      <c r="BH115" s="17">
        <v>0.405170259656704</v>
      </c>
      <c r="BI115" s="17">
        <v>0.29342172691530399</v>
      </c>
      <c r="BJ115" s="17"/>
      <c r="BK115" s="17">
        <v>0.32914661428980402</v>
      </c>
      <c r="BL115" s="17">
        <v>0.34328805580583299</v>
      </c>
      <c r="BM115" s="17">
        <v>0.31484924679559201</v>
      </c>
      <c r="BN115" s="17">
        <v>0.25558101637370001</v>
      </c>
      <c r="BO115" s="17">
        <v>0.16477931123377601</v>
      </c>
    </row>
    <row r="116" spans="2:67" x14ac:dyDescent="0.35">
      <c r="B116" t="s">
        <v>87</v>
      </c>
      <c r="C116" s="17">
        <v>8.3661462507533799E-2</v>
      </c>
      <c r="D116" s="17">
        <v>7.0509630552589395E-2</v>
      </c>
      <c r="E116" s="17">
        <v>9.6334030254685996E-2</v>
      </c>
      <c r="F116" s="17"/>
      <c r="G116" s="17">
        <v>0.17324005046906801</v>
      </c>
      <c r="H116" s="17">
        <v>0.111744418919555</v>
      </c>
      <c r="I116" s="17">
        <v>5.6734791387523499E-2</v>
      </c>
      <c r="J116" s="17">
        <v>7.2271916930487498E-2</v>
      </c>
      <c r="K116" s="17">
        <v>6.5021661927341795E-2</v>
      </c>
      <c r="L116" s="17">
        <v>4.4162627185809898E-2</v>
      </c>
      <c r="M116" s="17"/>
      <c r="N116" s="17">
        <v>6.8285000505699994E-2</v>
      </c>
      <c r="O116" s="17">
        <v>8.4306352825374894E-2</v>
      </c>
      <c r="P116" s="17">
        <v>8.5549093933714696E-2</v>
      </c>
      <c r="Q116" s="17">
        <v>9.8743391365627903E-2</v>
      </c>
      <c r="R116" s="17"/>
      <c r="S116" s="17">
        <v>0.105577603819175</v>
      </c>
      <c r="T116" s="17">
        <v>8.8306033705855699E-2</v>
      </c>
      <c r="U116" s="17">
        <v>0.10624482967957399</v>
      </c>
      <c r="V116" s="17">
        <v>9.7834018348991303E-2</v>
      </c>
      <c r="W116" s="17">
        <v>7.8659488882954001E-2</v>
      </c>
      <c r="X116" s="17">
        <v>8.6411314120005994E-2</v>
      </c>
      <c r="Y116" s="17">
        <v>9.1776637083785806E-2</v>
      </c>
      <c r="Z116" s="17">
        <v>9.1772520782712599E-2</v>
      </c>
      <c r="AA116" s="17">
        <v>6.5569476440323501E-2</v>
      </c>
      <c r="AB116" s="17">
        <v>4.3654965481624501E-2</v>
      </c>
      <c r="AC116" s="17">
        <v>5.5464944454720902E-2</v>
      </c>
      <c r="AD116" s="17">
        <v>6.2671726464886807E-2</v>
      </c>
      <c r="AE116" s="17"/>
      <c r="AF116" s="17">
        <v>5.1083632927304397E-2</v>
      </c>
      <c r="AG116" s="17">
        <v>6.2681239411352493E-2</v>
      </c>
      <c r="AH116" s="17" t="s">
        <v>89</v>
      </c>
      <c r="AI116" s="17">
        <v>0.100836323728937</v>
      </c>
      <c r="AJ116" s="17">
        <v>6.3434707732281298E-2</v>
      </c>
      <c r="AK116" s="17">
        <v>9.9446439945225604E-2</v>
      </c>
      <c r="AL116" s="17">
        <v>0.34486058686540699</v>
      </c>
      <c r="AM116" s="17"/>
      <c r="AN116" s="17">
        <v>5.0384396003624599E-2</v>
      </c>
      <c r="AO116" s="17">
        <v>6.1575688832065399E-2</v>
      </c>
      <c r="AP116" s="17">
        <v>0.115168406766052</v>
      </c>
      <c r="AQ116" s="17"/>
      <c r="AR116" s="17">
        <v>5.39736279590965E-2</v>
      </c>
      <c r="AS116" s="17">
        <v>5.90549239193041E-2</v>
      </c>
      <c r="AT116" s="17">
        <v>8.82296206652851E-2</v>
      </c>
      <c r="AU116" s="17">
        <v>7.2447860502730693E-2</v>
      </c>
      <c r="AV116" s="17">
        <v>0.12835836027835601</v>
      </c>
      <c r="AW116" s="17"/>
      <c r="AX116" s="17">
        <v>5.8674400756697997E-2</v>
      </c>
      <c r="AY116" s="17">
        <v>6.8329387400494199E-2</v>
      </c>
      <c r="AZ116" s="17">
        <v>8.1391443489595802E-2</v>
      </c>
      <c r="BA116" s="17">
        <v>5.2009882823097098E-2</v>
      </c>
      <c r="BB116" s="17">
        <v>0.11083578487292001</v>
      </c>
      <c r="BC116" s="17"/>
      <c r="BD116" s="17">
        <v>6.0703510649835403E-2</v>
      </c>
      <c r="BE116" s="17">
        <v>4.7441443176740802E-2</v>
      </c>
      <c r="BF116" s="17">
        <v>0.102241350928801</v>
      </c>
      <c r="BG116" s="17">
        <v>6.6799278818538296E-2</v>
      </c>
      <c r="BH116" s="17">
        <v>0.100473842261454</v>
      </c>
      <c r="BI116" s="17">
        <v>0.18159775638661901</v>
      </c>
      <c r="BJ116" s="17"/>
      <c r="BK116" s="17">
        <v>7.8325512080030704E-2</v>
      </c>
      <c r="BL116" s="17">
        <v>0.10822806691317401</v>
      </c>
      <c r="BM116" s="17">
        <v>8.9094108230517305E-2</v>
      </c>
      <c r="BN116" s="17">
        <v>7.5735743381986007E-2</v>
      </c>
      <c r="BO116" s="17">
        <v>2.5618684372797601E-2</v>
      </c>
    </row>
    <row r="117" spans="2:67" x14ac:dyDescent="0.35">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row>
    <row r="118" spans="2:67" x14ac:dyDescent="0.35">
      <c r="B118" s="6" t="s">
        <v>125</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row>
    <row r="119" spans="2:67" x14ac:dyDescent="0.35">
      <c r="B119" s="21" t="s">
        <v>91</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row>
    <row r="120" spans="2:67" x14ac:dyDescent="0.35">
      <c r="B120" t="s">
        <v>119</v>
      </c>
      <c r="C120" s="17">
        <v>0.50512904180414997</v>
      </c>
      <c r="D120" s="17">
        <v>0.53923145839311204</v>
      </c>
      <c r="E120" s="17">
        <v>0.47183549454865598</v>
      </c>
      <c r="F120" s="17"/>
      <c r="G120" s="17">
        <v>0.36282355090374202</v>
      </c>
      <c r="H120" s="17">
        <v>0.42577996510604998</v>
      </c>
      <c r="I120" s="17">
        <v>0.453262016776385</v>
      </c>
      <c r="J120" s="17">
        <v>0.54429635787824404</v>
      </c>
      <c r="K120" s="17">
        <v>0.56383533615691495</v>
      </c>
      <c r="L120" s="17">
        <v>0.63625087625457399</v>
      </c>
      <c r="M120" s="17"/>
      <c r="N120" s="17">
        <v>0.60522377280291995</v>
      </c>
      <c r="O120" s="17">
        <v>0.47359821926629198</v>
      </c>
      <c r="P120" s="17">
        <v>0.47683787202800798</v>
      </c>
      <c r="Q120" s="17">
        <v>0.451943520962308</v>
      </c>
      <c r="R120" s="17"/>
      <c r="S120" s="17">
        <v>0.44573476311210602</v>
      </c>
      <c r="T120" s="17">
        <v>0.55396294081373698</v>
      </c>
      <c r="U120" s="17">
        <v>0.46186255790742098</v>
      </c>
      <c r="V120" s="17">
        <v>0.51503209309221099</v>
      </c>
      <c r="W120" s="17">
        <v>0.53447078086366595</v>
      </c>
      <c r="X120" s="17">
        <v>0.44945927832101901</v>
      </c>
      <c r="Y120" s="17">
        <v>0.50827651918211703</v>
      </c>
      <c r="Z120" s="17">
        <v>0.38862244804756202</v>
      </c>
      <c r="AA120" s="17">
        <v>0.50896335603351195</v>
      </c>
      <c r="AB120" s="17">
        <v>0.60755926100714197</v>
      </c>
      <c r="AC120" s="17">
        <v>0.55172076516368596</v>
      </c>
      <c r="AD120" s="17">
        <v>0.50299929136879795</v>
      </c>
      <c r="AE120" s="17"/>
      <c r="AF120" s="17">
        <v>0.64056510668912503</v>
      </c>
      <c r="AG120" s="17">
        <v>0.568912410497179</v>
      </c>
      <c r="AH120" s="17" t="s">
        <v>89</v>
      </c>
      <c r="AI120" s="17">
        <v>0.34212830783626502</v>
      </c>
      <c r="AJ120" s="17">
        <v>0.374521038582879</v>
      </c>
      <c r="AK120" s="17">
        <v>0.36312621638896703</v>
      </c>
      <c r="AL120" s="17">
        <v>0.175446374645437</v>
      </c>
      <c r="AM120" s="17"/>
      <c r="AN120" s="17">
        <v>0.55445740545180999</v>
      </c>
      <c r="AO120" s="17">
        <v>0.55544615455476698</v>
      </c>
      <c r="AP120" s="17">
        <v>0.38595107615150498</v>
      </c>
      <c r="AQ120" s="17"/>
      <c r="AR120" s="17">
        <v>0.560552460841103</v>
      </c>
      <c r="AS120" s="17">
        <v>0.51476557065973205</v>
      </c>
      <c r="AT120" s="17">
        <v>0.53346904572032905</v>
      </c>
      <c r="AU120" s="17">
        <v>0.54808331842618396</v>
      </c>
      <c r="AV120" s="17">
        <v>0.38120575582794303</v>
      </c>
      <c r="AW120" s="17"/>
      <c r="AX120" s="17">
        <v>0.57529577235288198</v>
      </c>
      <c r="AY120" s="17">
        <v>0.53961597329758704</v>
      </c>
      <c r="AZ120" s="17">
        <v>0.514123842299263</v>
      </c>
      <c r="BA120" s="17">
        <v>0.50851081872552595</v>
      </c>
      <c r="BB120" s="17">
        <v>0.39034240825685101</v>
      </c>
      <c r="BC120" s="17"/>
      <c r="BD120" s="17">
        <v>0.54479726392175198</v>
      </c>
      <c r="BE120" s="17">
        <v>0.57793478228477102</v>
      </c>
      <c r="BF120" s="17">
        <v>0.50575641266476901</v>
      </c>
      <c r="BG120" s="17">
        <v>0.488346987582918</v>
      </c>
      <c r="BH120" s="17">
        <v>0.37554317242190199</v>
      </c>
      <c r="BI120" s="17">
        <v>0.42884663886965801</v>
      </c>
      <c r="BJ120" s="17"/>
      <c r="BK120" s="17">
        <v>0.47145401628945099</v>
      </c>
      <c r="BL120" s="17">
        <v>0.457635982579919</v>
      </c>
      <c r="BM120" s="17">
        <v>0.52505048155445799</v>
      </c>
      <c r="BN120" s="17">
        <v>0.52957143682296004</v>
      </c>
      <c r="BO120" s="17">
        <v>0.74569699588273397</v>
      </c>
    </row>
    <row r="121" spans="2:67" x14ac:dyDescent="0.35">
      <c r="B121" t="s">
        <v>120</v>
      </c>
      <c r="C121" s="17">
        <v>0.113933541204077</v>
      </c>
      <c r="D121" s="17">
        <v>0.11967352727647</v>
      </c>
      <c r="E121" s="17">
        <v>0.109468717977441</v>
      </c>
      <c r="F121" s="17"/>
      <c r="G121" s="17">
        <v>0.138884466146942</v>
      </c>
      <c r="H121" s="17">
        <v>0.139873035574411</v>
      </c>
      <c r="I121" s="17">
        <v>0.12009198712234199</v>
      </c>
      <c r="J121" s="17">
        <v>9.9360281964412697E-2</v>
      </c>
      <c r="K121" s="17">
        <v>0.116921218949789</v>
      </c>
      <c r="L121" s="17">
        <v>8.0884624847374201E-2</v>
      </c>
      <c r="M121" s="17"/>
      <c r="N121" s="17">
        <v>0.114498222608551</v>
      </c>
      <c r="O121" s="17">
        <v>0.11394064003611599</v>
      </c>
      <c r="P121" s="17">
        <v>0.12629729349347801</v>
      </c>
      <c r="Q121" s="17">
        <v>0.103576679459764</v>
      </c>
      <c r="R121" s="17"/>
      <c r="S121" s="17">
        <v>0.138177216683116</v>
      </c>
      <c r="T121" s="17">
        <v>9.9896834672885598E-2</v>
      </c>
      <c r="U121" s="17">
        <v>6.5449414466217506E-2</v>
      </c>
      <c r="V121" s="17">
        <v>8.8982644762027899E-2</v>
      </c>
      <c r="W121" s="17">
        <v>7.1620855052818705E-2</v>
      </c>
      <c r="X121" s="17">
        <v>0.155062532046056</v>
      </c>
      <c r="Y121" s="17">
        <v>0.10512680295214499</v>
      </c>
      <c r="Z121" s="17">
        <v>0.14874515111029199</v>
      </c>
      <c r="AA121" s="17">
        <v>0.109866857052829</v>
      </c>
      <c r="AB121" s="17">
        <v>0.106158746662756</v>
      </c>
      <c r="AC121" s="17">
        <v>0.18352877418007699</v>
      </c>
      <c r="AD121" s="17">
        <v>0.14038299939978</v>
      </c>
      <c r="AE121" s="17"/>
      <c r="AF121" s="17">
        <v>0.109641185626798</v>
      </c>
      <c r="AG121" s="17">
        <v>0.121353583747197</v>
      </c>
      <c r="AH121" s="17" t="s">
        <v>89</v>
      </c>
      <c r="AI121" s="17">
        <v>0.10819765268084799</v>
      </c>
      <c r="AJ121" s="17">
        <v>0.13690730657567601</v>
      </c>
      <c r="AK121" s="17">
        <v>0.114123265985301</v>
      </c>
      <c r="AL121" s="17">
        <v>4.1851866817794701E-2</v>
      </c>
      <c r="AM121" s="17"/>
      <c r="AN121" s="17">
        <v>9.9130619247129806E-2</v>
      </c>
      <c r="AO121" s="17">
        <v>0.130376377696962</v>
      </c>
      <c r="AP121" s="17">
        <v>0.12364322806028499</v>
      </c>
      <c r="AQ121" s="17"/>
      <c r="AR121" s="17">
        <v>0.109836348229835</v>
      </c>
      <c r="AS121" s="17">
        <v>0.138660562200663</v>
      </c>
      <c r="AT121" s="17">
        <v>0.143343143735992</v>
      </c>
      <c r="AU121" s="17">
        <v>0.101501770159427</v>
      </c>
      <c r="AV121" s="17">
        <v>8.8856514892917904E-2</v>
      </c>
      <c r="AW121" s="17"/>
      <c r="AX121" s="17">
        <v>0.103168543730611</v>
      </c>
      <c r="AY121" s="17">
        <v>0.12707362617463699</v>
      </c>
      <c r="AZ121" s="17">
        <v>0.104382732884722</v>
      </c>
      <c r="BA121" s="17">
        <v>0.12115062506495899</v>
      </c>
      <c r="BB121" s="17">
        <v>0.13297954629922601</v>
      </c>
      <c r="BC121" s="17"/>
      <c r="BD121" s="17">
        <v>0.139200705505717</v>
      </c>
      <c r="BE121" s="17">
        <v>0.107893142232857</v>
      </c>
      <c r="BF121" s="17">
        <v>0.111952527000672</v>
      </c>
      <c r="BG121" s="17">
        <v>0.105138020934701</v>
      </c>
      <c r="BH121" s="17">
        <v>0.127668228120632</v>
      </c>
      <c r="BI121" s="17">
        <v>8.3100553193432097E-2</v>
      </c>
      <c r="BJ121" s="17"/>
      <c r="BK121" s="17">
        <v>9.8798783872095494E-2</v>
      </c>
      <c r="BL121" s="17">
        <v>9.3398024570225793E-2</v>
      </c>
      <c r="BM121" s="17">
        <v>0.118157165959932</v>
      </c>
      <c r="BN121" s="17">
        <v>0.15423153641314799</v>
      </c>
      <c r="BO121" s="17">
        <v>0.15715084682793101</v>
      </c>
    </row>
    <row r="122" spans="2:67" x14ac:dyDescent="0.35">
      <c r="B122" t="s">
        <v>121</v>
      </c>
      <c r="C122" s="17">
        <v>0.30539087182279701</v>
      </c>
      <c r="D122" s="17">
        <v>0.28200751541705099</v>
      </c>
      <c r="E122" s="17">
        <v>0.32733449146962301</v>
      </c>
      <c r="F122" s="17"/>
      <c r="G122" s="17">
        <v>0.35543491927943999</v>
      </c>
      <c r="H122" s="17">
        <v>0.33882106715126298</v>
      </c>
      <c r="I122" s="17">
        <v>0.36645551619042499</v>
      </c>
      <c r="J122" s="17">
        <v>0.298402581594859</v>
      </c>
      <c r="K122" s="17">
        <v>0.25069208836079798</v>
      </c>
      <c r="L122" s="17">
        <v>0.23742482412823099</v>
      </c>
      <c r="M122" s="17"/>
      <c r="N122" s="17">
        <v>0.22414177929085699</v>
      </c>
      <c r="O122" s="17">
        <v>0.334827786820943</v>
      </c>
      <c r="P122" s="17">
        <v>0.31651895869112501</v>
      </c>
      <c r="Q122" s="17">
        <v>0.35568306807825401</v>
      </c>
      <c r="R122" s="17"/>
      <c r="S122" s="17">
        <v>0.33778071435441398</v>
      </c>
      <c r="T122" s="17">
        <v>0.23562118006927499</v>
      </c>
      <c r="U122" s="17">
        <v>0.37978682032292299</v>
      </c>
      <c r="V122" s="17">
        <v>0.32734683732566799</v>
      </c>
      <c r="W122" s="17">
        <v>0.32654548023084401</v>
      </c>
      <c r="X122" s="17">
        <v>0.31426154428872799</v>
      </c>
      <c r="Y122" s="17">
        <v>0.306242540963645</v>
      </c>
      <c r="Z122" s="17">
        <v>0.35683653323866499</v>
      </c>
      <c r="AA122" s="17">
        <v>0.31313023601747397</v>
      </c>
      <c r="AB122" s="17">
        <v>0.24765602679781101</v>
      </c>
      <c r="AC122" s="17">
        <v>0.22473585670123999</v>
      </c>
      <c r="AD122" s="17">
        <v>0.32515997056151602</v>
      </c>
      <c r="AE122" s="17"/>
      <c r="AF122" s="17">
        <v>0.20637464950200399</v>
      </c>
      <c r="AG122" s="17">
        <v>0.25570959105598001</v>
      </c>
      <c r="AH122" s="17" t="s">
        <v>89</v>
      </c>
      <c r="AI122" s="17">
        <v>0.46917772678693898</v>
      </c>
      <c r="AJ122" s="17">
        <v>0.409362898402996</v>
      </c>
      <c r="AK122" s="17">
        <v>0.43943250619083501</v>
      </c>
      <c r="AL122" s="17">
        <v>0.40989375736105599</v>
      </c>
      <c r="AM122" s="17"/>
      <c r="AN122" s="17">
        <v>0.30378528722176501</v>
      </c>
      <c r="AO122" s="17">
        <v>0.25906875657952699</v>
      </c>
      <c r="AP122" s="17">
        <v>0.38406221913912902</v>
      </c>
      <c r="AQ122" s="17"/>
      <c r="AR122" s="17">
        <v>0.27829207090463098</v>
      </c>
      <c r="AS122" s="17">
        <v>0.28867948891870698</v>
      </c>
      <c r="AT122" s="17">
        <v>0.25615466833086098</v>
      </c>
      <c r="AU122" s="17">
        <v>0.30112380466803501</v>
      </c>
      <c r="AV122" s="17">
        <v>0.426673118362143</v>
      </c>
      <c r="AW122" s="17"/>
      <c r="AX122" s="17">
        <v>0.27966990174067202</v>
      </c>
      <c r="AY122" s="17">
        <v>0.27065941890652601</v>
      </c>
      <c r="AZ122" s="17">
        <v>0.29353362607959499</v>
      </c>
      <c r="BA122" s="17">
        <v>0.31332702154991499</v>
      </c>
      <c r="BB122" s="17">
        <v>0.37935286859175299</v>
      </c>
      <c r="BC122" s="17"/>
      <c r="BD122" s="17">
        <v>0.266578517765656</v>
      </c>
      <c r="BE122" s="17">
        <v>0.27989074442742901</v>
      </c>
      <c r="BF122" s="17">
        <v>0.28599295109477002</v>
      </c>
      <c r="BG122" s="17">
        <v>0.34263885496539398</v>
      </c>
      <c r="BH122" s="17">
        <v>0.39617927806215097</v>
      </c>
      <c r="BI122" s="17">
        <v>0.30420825075271901</v>
      </c>
      <c r="BJ122" s="17"/>
      <c r="BK122" s="17">
        <v>0.34210879856940701</v>
      </c>
      <c r="BL122" s="17">
        <v>0.35463145293662601</v>
      </c>
      <c r="BM122" s="17">
        <v>0.28461440884662498</v>
      </c>
      <c r="BN122" s="17">
        <v>0.25785804330709899</v>
      </c>
      <c r="BO122" s="17">
        <v>7.1533472916537194E-2</v>
      </c>
    </row>
    <row r="123" spans="2:67" x14ac:dyDescent="0.35">
      <c r="B123" t="s">
        <v>87</v>
      </c>
      <c r="C123" s="17">
        <v>7.5546545168975396E-2</v>
      </c>
      <c r="D123" s="17">
        <v>5.9087498913367398E-2</v>
      </c>
      <c r="E123" s="17">
        <v>9.1361296004279696E-2</v>
      </c>
      <c r="F123" s="17"/>
      <c r="G123" s="17">
        <v>0.14285706366987599</v>
      </c>
      <c r="H123" s="17">
        <v>9.5525932168275707E-2</v>
      </c>
      <c r="I123" s="17">
        <v>6.01904799108475E-2</v>
      </c>
      <c r="J123" s="17">
        <v>5.7940778562485001E-2</v>
      </c>
      <c r="K123" s="17">
        <v>6.8551356532498706E-2</v>
      </c>
      <c r="L123" s="17">
        <v>4.5439674769820401E-2</v>
      </c>
      <c r="M123" s="17"/>
      <c r="N123" s="17">
        <v>5.6136225297671503E-2</v>
      </c>
      <c r="O123" s="17">
        <v>7.76333538766487E-2</v>
      </c>
      <c r="P123" s="17">
        <v>8.0345875787389706E-2</v>
      </c>
      <c r="Q123" s="17">
        <v>8.8796731499673695E-2</v>
      </c>
      <c r="R123" s="17"/>
      <c r="S123" s="17">
        <v>7.8307305850363995E-2</v>
      </c>
      <c r="T123" s="17">
        <v>0.110519044444103</v>
      </c>
      <c r="U123" s="17">
        <v>9.2901207303438094E-2</v>
      </c>
      <c r="V123" s="17">
        <v>6.86384248200929E-2</v>
      </c>
      <c r="W123" s="17">
        <v>6.7362883852671293E-2</v>
      </c>
      <c r="X123" s="17">
        <v>8.1216645344197605E-2</v>
      </c>
      <c r="Y123" s="17">
        <v>8.0354136902092102E-2</v>
      </c>
      <c r="Z123" s="17">
        <v>0.105795867603481</v>
      </c>
      <c r="AA123" s="17">
        <v>6.8039550896186005E-2</v>
      </c>
      <c r="AB123" s="17">
        <v>3.8625965532290897E-2</v>
      </c>
      <c r="AC123" s="17">
        <v>4.00146039549968E-2</v>
      </c>
      <c r="AD123" s="17">
        <v>3.1457738669906199E-2</v>
      </c>
      <c r="AE123" s="17"/>
      <c r="AF123" s="17">
        <v>4.34190581820737E-2</v>
      </c>
      <c r="AG123" s="17">
        <v>5.4024414699644002E-2</v>
      </c>
      <c r="AH123" s="17" t="s">
        <v>89</v>
      </c>
      <c r="AI123" s="17">
        <v>8.0496312695948799E-2</v>
      </c>
      <c r="AJ123" s="17">
        <v>7.9208756438448699E-2</v>
      </c>
      <c r="AK123" s="17">
        <v>8.3318011434897601E-2</v>
      </c>
      <c r="AL123" s="17">
        <v>0.372808001175713</v>
      </c>
      <c r="AM123" s="17"/>
      <c r="AN123" s="17">
        <v>4.2626688079294497E-2</v>
      </c>
      <c r="AO123" s="17">
        <v>5.51087111687441E-2</v>
      </c>
      <c r="AP123" s="17">
        <v>0.106343476649081</v>
      </c>
      <c r="AQ123" s="17"/>
      <c r="AR123" s="17">
        <v>5.1319120024430502E-2</v>
      </c>
      <c r="AS123" s="17">
        <v>5.7894378220897602E-2</v>
      </c>
      <c r="AT123" s="17">
        <v>6.70331422128181E-2</v>
      </c>
      <c r="AU123" s="17">
        <v>4.9291106746353702E-2</v>
      </c>
      <c r="AV123" s="17">
        <v>0.103264610916996</v>
      </c>
      <c r="AW123" s="17"/>
      <c r="AX123" s="17">
        <v>4.1865782175834698E-2</v>
      </c>
      <c r="AY123" s="17">
        <v>6.2650981621250698E-2</v>
      </c>
      <c r="AZ123" s="17">
        <v>8.7959798736420097E-2</v>
      </c>
      <c r="BA123" s="17">
        <v>5.7011534659599301E-2</v>
      </c>
      <c r="BB123" s="17">
        <v>9.7325176852170403E-2</v>
      </c>
      <c r="BC123" s="17"/>
      <c r="BD123" s="17">
        <v>4.9423512806874702E-2</v>
      </c>
      <c r="BE123" s="17">
        <v>3.4281331054943603E-2</v>
      </c>
      <c r="BF123" s="17">
        <v>9.6298109239789403E-2</v>
      </c>
      <c r="BG123" s="17">
        <v>6.3876136516986898E-2</v>
      </c>
      <c r="BH123" s="17">
        <v>0.100609321395316</v>
      </c>
      <c r="BI123" s="17">
        <v>0.18384455718419099</v>
      </c>
      <c r="BJ123" s="17"/>
      <c r="BK123" s="17">
        <v>8.7638401269046096E-2</v>
      </c>
      <c r="BL123" s="17">
        <v>9.4334539913229806E-2</v>
      </c>
      <c r="BM123" s="17">
        <v>7.2177943638984804E-2</v>
      </c>
      <c r="BN123" s="17">
        <v>5.83389834567931E-2</v>
      </c>
      <c r="BO123" s="17">
        <v>2.5618684372797601E-2</v>
      </c>
    </row>
    <row r="124" spans="2:67" x14ac:dyDescent="0.35">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row>
    <row r="125" spans="2:67" x14ac:dyDescent="0.35">
      <c r="B125" s="6" t="s">
        <v>126</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row>
    <row r="126" spans="2:67" x14ac:dyDescent="0.35">
      <c r="B126" s="21" t="s">
        <v>91</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row>
    <row r="127" spans="2:67" x14ac:dyDescent="0.35">
      <c r="B127" t="s">
        <v>119</v>
      </c>
      <c r="C127" s="17">
        <v>0.41594887882258602</v>
      </c>
      <c r="D127" s="17">
        <v>0.45947558027715502</v>
      </c>
      <c r="E127" s="17">
        <v>0.37354561491704602</v>
      </c>
      <c r="F127" s="17"/>
      <c r="G127" s="17">
        <v>0.30376561335756802</v>
      </c>
      <c r="H127" s="17">
        <v>0.394304436409737</v>
      </c>
      <c r="I127" s="17">
        <v>0.37554427554562497</v>
      </c>
      <c r="J127" s="17">
        <v>0.41763335011539698</v>
      </c>
      <c r="K127" s="17">
        <v>0.45806279235506903</v>
      </c>
      <c r="L127" s="17">
        <v>0.51206248498400997</v>
      </c>
      <c r="M127" s="17"/>
      <c r="N127" s="17">
        <v>0.50779961957888198</v>
      </c>
      <c r="O127" s="17">
        <v>0.402923632560659</v>
      </c>
      <c r="P127" s="17">
        <v>0.38589865959081598</v>
      </c>
      <c r="Q127" s="17">
        <v>0.35309775317885</v>
      </c>
      <c r="R127" s="17"/>
      <c r="S127" s="17">
        <v>0.38694330541705801</v>
      </c>
      <c r="T127" s="17">
        <v>0.42352394678317601</v>
      </c>
      <c r="U127" s="17">
        <v>0.31865279597171497</v>
      </c>
      <c r="V127" s="17">
        <v>0.40839267157640502</v>
      </c>
      <c r="W127" s="17">
        <v>0.48157279469728898</v>
      </c>
      <c r="X127" s="17">
        <v>0.35350758516474401</v>
      </c>
      <c r="Y127" s="17">
        <v>0.452399207203245</v>
      </c>
      <c r="Z127" s="17">
        <v>0.37699353476596698</v>
      </c>
      <c r="AA127" s="17">
        <v>0.40992482160839699</v>
      </c>
      <c r="AB127" s="17">
        <v>0.514021108196137</v>
      </c>
      <c r="AC127" s="17">
        <v>0.44313716518132401</v>
      </c>
      <c r="AD127" s="17">
        <v>0.47268461419755498</v>
      </c>
      <c r="AE127" s="17"/>
      <c r="AF127" s="17">
        <v>0.53186013352436001</v>
      </c>
      <c r="AG127" s="17">
        <v>0.47546686605933802</v>
      </c>
      <c r="AH127" s="17" t="s">
        <v>89</v>
      </c>
      <c r="AI127" s="17">
        <v>0.25593278236779299</v>
      </c>
      <c r="AJ127" s="17">
        <v>0.31026435267700098</v>
      </c>
      <c r="AK127" s="17">
        <v>0.29425467504270503</v>
      </c>
      <c r="AL127" s="17">
        <v>0.161428471063194</v>
      </c>
      <c r="AM127" s="17"/>
      <c r="AN127" s="17">
        <v>0.44634216988597503</v>
      </c>
      <c r="AO127" s="17">
        <v>0.45569185151001901</v>
      </c>
      <c r="AP127" s="17">
        <v>0.33843602818587798</v>
      </c>
      <c r="AQ127" s="17"/>
      <c r="AR127" s="17">
        <v>0.475413942237911</v>
      </c>
      <c r="AS127" s="17">
        <v>0.43457735521846802</v>
      </c>
      <c r="AT127" s="17">
        <v>0.38489068816909899</v>
      </c>
      <c r="AU127" s="17">
        <v>0.46815566540676501</v>
      </c>
      <c r="AV127" s="17">
        <v>0.28979907604400001</v>
      </c>
      <c r="AW127" s="17"/>
      <c r="AX127" s="17">
        <v>0.51513899329424795</v>
      </c>
      <c r="AY127" s="17">
        <v>0.449728774727569</v>
      </c>
      <c r="AZ127" s="17">
        <v>0.36596211007664903</v>
      </c>
      <c r="BA127" s="17">
        <v>0.43552434166726001</v>
      </c>
      <c r="BB127" s="17">
        <v>0.322097712029146</v>
      </c>
      <c r="BC127" s="17"/>
      <c r="BD127" s="17">
        <v>0.470529735908987</v>
      </c>
      <c r="BE127" s="17">
        <v>0.51844625291715596</v>
      </c>
      <c r="BF127" s="17">
        <v>0.33026484206102902</v>
      </c>
      <c r="BG127" s="17">
        <v>0.40139002209171298</v>
      </c>
      <c r="BH127" s="17">
        <v>0.29585220624911901</v>
      </c>
      <c r="BI127" s="17">
        <v>0.35527123551606798</v>
      </c>
      <c r="BJ127" s="17"/>
      <c r="BK127" s="17">
        <v>0.36320786565556901</v>
      </c>
      <c r="BL127" s="17">
        <v>0.36458883014816001</v>
      </c>
      <c r="BM127" s="17">
        <v>0.420075300320291</v>
      </c>
      <c r="BN127" s="17">
        <v>0.46364086818713801</v>
      </c>
      <c r="BO127" s="17">
        <v>0.62586160628475296</v>
      </c>
    </row>
    <row r="128" spans="2:67" x14ac:dyDescent="0.35">
      <c r="B128" t="s">
        <v>120</v>
      </c>
      <c r="C128" s="17">
        <v>0.120881341343403</v>
      </c>
      <c r="D128" s="17">
        <v>0.111103834566931</v>
      </c>
      <c r="E128" s="17">
        <v>0.13160551342350099</v>
      </c>
      <c r="F128" s="17"/>
      <c r="G128" s="17">
        <v>0.170012159097645</v>
      </c>
      <c r="H128" s="17">
        <v>0.13885570175568901</v>
      </c>
      <c r="I128" s="17">
        <v>0.13577793305090299</v>
      </c>
      <c r="J128" s="17">
        <v>9.5457195811491605E-2</v>
      </c>
      <c r="K128" s="17">
        <v>0.106037974637239</v>
      </c>
      <c r="L128" s="17">
        <v>9.1679252906244305E-2</v>
      </c>
      <c r="M128" s="17"/>
      <c r="N128" s="17">
        <v>0.130918539615651</v>
      </c>
      <c r="O128" s="17">
        <v>0.109237610083111</v>
      </c>
      <c r="P128" s="17">
        <v>0.157758662466845</v>
      </c>
      <c r="Q128" s="17">
        <v>9.0904205478907096E-2</v>
      </c>
      <c r="R128" s="17"/>
      <c r="S128" s="17">
        <v>0.13895428707836599</v>
      </c>
      <c r="T128" s="17">
        <v>0.114926031464651</v>
      </c>
      <c r="U128" s="17">
        <v>0.12328071574613</v>
      </c>
      <c r="V128" s="17">
        <v>9.7372147415563506E-2</v>
      </c>
      <c r="W128" s="17">
        <v>7.7907057379436997E-2</v>
      </c>
      <c r="X128" s="17">
        <v>0.18644801823431101</v>
      </c>
      <c r="Y128" s="17">
        <v>9.4564680023278294E-2</v>
      </c>
      <c r="Z128" s="17">
        <v>0.119521262870216</v>
      </c>
      <c r="AA128" s="17">
        <v>0.12512362521005199</v>
      </c>
      <c r="AB128" s="17">
        <v>0.115034973887335</v>
      </c>
      <c r="AC128" s="17">
        <v>0.13475019311827799</v>
      </c>
      <c r="AD128" s="17">
        <v>8.0619759203061803E-2</v>
      </c>
      <c r="AE128" s="17"/>
      <c r="AF128" s="17">
        <v>0.117937371387891</v>
      </c>
      <c r="AG128" s="17">
        <v>0.12593864843321401</v>
      </c>
      <c r="AH128" s="17" t="s">
        <v>89</v>
      </c>
      <c r="AI128" s="17">
        <v>0.115413752870694</v>
      </c>
      <c r="AJ128" s="17">
        <v>0.13114066043199701</v>
      </c>
      <c r="AK128" s="17">
        <v>0.13331086186117</v>
      </c>
      <c r="AL128" s="17">
        <v>5.7614698219408698E-2</v>
      </c>
      <c r="AM128" s="17"/>
      <c r="AN128" s="17">
        <v>0.111621553971193</v>
      </c>
      <c r="AO128" s="17">
        <v>0.13161611730130299</v>
      </c>
      <c r="AP128" s="17">
        <v>0.108506677401447</v>
      </c>
      <c r="AQ128" s="17"/>
      <c r="AR128" s="17">
        <v>9.7834042634708199E-2</v>
      </c>
      <c r="AS128" s="17">
        <v>0.15997366283471301</v>
      </c>
      <c r="AT128" s="17">
        <v>0.141237977789723</v>
      </c>
      <c r="AU128" s="17">
        <v>8.1218686730016407E-2</v>
      </c>
      <c r="AV128" s="17">
        <v>8.4917600261616696E-2</v>
      </c>
      <c r="AW128" s="17"/>
      <c r="AX128" s="17">
        <v>0.100961142479685</v>
      </c>
      <c r="AY128" s="17">
        <v>0.150674001994034</v>
      </c>
      <c r="AZ128" s="17">
        <v>0.107437711526559</v>
      </c>
      <c r="BA128" s="17">
        <v>9.36799615379066E-2</v>
      </c>
      <c r="BB128" s="17">
        <v>0.11844465061803</v>
      </c>
      <c r="BC128" s="17"/>
      <c r="BD128" s="17">
        <v>0.15198427188856001</v>
      </c>
      <c r="BE128" s="17">
        <v>0.103383494761079</v>
      </c>
      <c r="BF128" s="17">
        <v>0.115205546127613</v>
      </c>
      <c r="BG128" s="17">
        <v>0.10981320605523499</v>
      </c>
      <c r="BH128" s="17">
        <v>0.14908389948454101</v>
      </c>
      <c r="BI128" s="17">
        <v>8.3339922627413507E-2</v>
      </c>
      <c r="BJ128" s="17"/>
      <c r="BK128" s="17">
        <v>0.105516733838078</v>
      </c>
      <c r="BL128" s="17">
        <v>9.5362875422383198E-2</v>
      </c>
      <c r="BM128" s="17">
        <v>0.13506149768724901</v>
      </c>
      <c r="BN128" s="17">
        <v>0.17006019150673099</v>
      </c>
      <c r="BO128" s="17">
        <v>0.18300892437767599</v>
      </c>
    </row>
    <row r="129" spans="2:67" x14ac:dyDescent="0.35">
      <c r="B129" t="s">
        <v>121</v>
      </c>
      <c r="C129" s="17">
        <v>0.37000539719624198</v>
      </c>
      <c r="D129" s="17">
        <v>0.34516170699750898</v>
      </c>
      <c r="E129" s="17">
        <v>0.39399425527998699</v>
      </c>
      <c r="F129" s="17"/>
      <c r="G129" s="17">
        <v>0.358564404038138</v>
      </c>
      <c r="H129" s="17">
        <v>0.36020854633666399</v>
      </c>
      <c r="I129" s="17">
        <v>0.419835592799708</v>
      </c>
      <c r="J129" s="17">
        <v>0.38724429078022099</v>
      </c>
      <c r="K129" s="17">
        <v>0.36749468816309599</v>
      </c>
      <c r="L129" s="17">
        <v>0.33304680294320199</v>
      </c>
      <c r="M129" s="17"/>
      <c r="N129" s="17">
        <v>0.29773086975651503</v>
      </c>
      <c r="O129" s="17">
        <v>0.37799400018999801</v>
      </c>
      <c r="P129" s="17">
        <v>0.36451207481436498</v>
      </c>
      <c r="Q129" s="17">
        <v>0.44815934553676301</v>
      </c>
      <c r="R129" s="17"/>
      <c r="S129" s="17">
        <v>0.36876331280004698</v>
      </c>
      <c r="T129" s="17">
        <v>0.33577951940870499</v>
      </c>
      <c r="U129" s="17">
        <v>0.44553387728878502</v>
      </c>
      <c r="V129" s="17">
        <v>0.40547177892493302</v>
      </c>
      <c r="W129" s="17">
        <v>0.321096932493809</v>
      </c>
      <c r="X129" s="17">
        <v>0.375585820718838</v>
      </c>
      <c r="Y129" s="17">
        <v>0.35630863735554602</v>
      </c>
      <c r="Z129" s="17">
        <v>0.413652519856054</v>
      </c>
      <c r="AA129" s="17">
        <v>0.38650049399270198</v>
      </c>
      <c r="AB129" s="17">
        <v>0.32246124472410997</v>
      </c>
      <c r="AC129" s="17">
        <v>0.35724306946436102</v>
      </c>
      <c r="AD129" s="17">
        <v>0.395682302878409</v>
      </c>
      <c r="AE129" s="17"/>
      <c r="AF129" s="17">
        <v>0.289046344461585</v>
      </c>
      <c r="AG129" s="17">
        <v>0.32862695340997899</v>
      </c>
      <c r="AH129" s="17" t="s">
        <v>89</v>
      </c>
      <c r="AI129" s="17">
        <v>0.54368305757218705</v>
      </c>
      <c r="AJ129" s="17">
        <v>0.45651346013565502</v>
      </c>
      <c r="AK129" s="17">
        <v>0.47570916877922398</v>
      </c>
      <c r="AL129" s="17">
        <v>0.41871619341551303</v>
      </c>
      <c r="AM129" s="17"/>
      <c r="AN129" s="17">
        <v>0.37912387976388101</v>
      </c>
      <c r="AO129" s="17">
        <v>0.33803188113846599</v>
      </c>
      <c r="AP129" s="17">
        <v>0.43963873307571899</v>
      </c>
      <c r="AQ129" s="17"/>
      <c r="AR129" s="17">
        <v>0.35738233900907601</v>
      </c>
      <c r="AS129" s="17">
        <v>0.31992881949478402</v>
      </c>
      <c r="AT129" s="17">
        <v>0.384267669114987</v>
      </c>
      <c r="AU129" s="17">
        <v>0.37817778736048802</v>
      </c>
      <c r="AV129" s="17">
        <v>0.50961452887059899</v>
      </c>
      <c r="AW129" s="17"/>
      <c r="AX129" s="17">
        <v>0.32623044901581499</v>
      </c>
      <c r="AY129" s="17">
        <v>0.31583691955420901</v>
      </c>
      <c r="AZ129" s="17">
        <v>0.43908842765904699</v>
      </c>
      <c r="BA129" s="17">
        <v>0.40095288059178402</v>
      </c>
      <c r="BB129" s="17">
        <v>0.44222792800430899</v>
      </c>
      <c r="BC129" s="17"/>
      <c r="BD129" s="17">
        <v>0.31418507544753499</v>
      </c>
      <c r="BE129" s="17">
        <v>0.323565818158844</v>
      </c>
      <c r="BF129" s="17">
        <v>0.45880851273481299</v>
      </c>
      <c r="BG129" s="17">
        <v>0.39952685931696302</v>
      </c>
      <c r="BH129" s="17">
        <v>0.44780615831666098</v>
      </c>
      <c r="BI129" s="17">
        <v>0.34155291630365697</v>
      </c>
      <c r="BJ129" s="17"/>
      <c r="BK129" s="17">
        <v>0.41761083742111699</v>
      </c>
      <c r="BL129" s="17">
        <v>0.42055370757760102</v>
      </c>
      <c r="BM129" s="17">
        <v>0.35893606224373098</v>
      </c>
      <c r="BN129" s="17">
        <v>0.30510578988137799</v>
      </c>
      <c r="BO129" s="17">
        <v>0.165510784964774</v>
      </c>
    </row>
    <row r="130" spans="2:67" x14ac:dyDescent="0.35">
      <c r="B130" t="s">
        <v>87</v>
      </c>
      <c r="C130" s="17">
        <v>9.3164382637769397E-2</v>
      </c>
      <c r="D130" s="17">
        <v>8.4258878158405298E-2</v>
      </c>
      <c r="E130" s="17">
        <v>0.10085461637946599</v>
      </c>
      <c r="F130" s="17"/>
      <c r="G130" s="17">
        <v>0.16765782350664901</v>
      </c>
      <c r="H130" s="17">
        <v>0.106631315497909</v>
      </c>
      <c r="I130" s="17">
        <v>6.8842198603764004E-2</v>
      </c>
      <c r="J130" s="17">
        <v>9.9665163292890602E-2</v>
      </c>
      <c r="K130" s="17">
        <v>6.8404544844595197E-2</v>
      </c>
      <c r="L130" s="17">
        <v>6.3211459166542805E-2</v>
      </c>
      <c r="M130" s="17"/>
      <c r="N130" s="17">
        <v>6.3550971048951493E-2</v>
      </c>
      <c r="O130" s="17">
        <v>0.109844757166232</v>
      </c>
      <c r="P130" s="17">
        <v>9.1830603127975099E-2</v>
      </c>
      <c r="Q130" s="17">
        <v>0.10783869580548</v>
      </c>
      <c r="R130" s="17"/>
      <c r="S130" s="17">
        <v>0.105339094704529</v>
      </c>
      <c r="T130" s="17">
        <v>0.12577050234346801</v>
      </c>
      <c r="U130" s="17">
        <v>0.11253261099337</v>
      </c>
      <c r="V130" s="17">
        <v>8.87634020830987E-2</v>
      </c>
      <c r="W130" s="17">
        <v>0.11942321542946401</v>
      </c>
      <c r="X130" s="17">
        <v>8.4458575882106604E-2</v>
      </c>
      <c r="Y130" s="17">
        <v>9.6727475417930794E-2</v>
      </c>
      <c r="Z130" s="17">
        <v>8.9832682507762607E-2</v>
      </c>
      <c r="AA130" s="17">
        <v>7.8451059188849703E-2</v>
      </c>
      <c r="AB130" s="17">
        <v>4.84826731924176E-2</v>
      </c>
      <c r="AC130" s="17">
        <v>6.4869572236036593E-2</v>
      </c>
      <c r="AD130" s="17">
        <v>5.10133237209748E-2</v>
      </c>
      <c r="AE130" s="17"/>
      <c r="AF130" s="17">
        <v>6.1156150626164703E-2</v>
      </c>
      <c r="AG130" s="17">
        <v>6.9967532097469406E-2</v>
      </c>
      <c r="AH130" s="17" t="s">
        <v>89</v>
      </c>
      <c r="AI130" s="17">
        <v>8.4970407189326205E-2</v>
      </c>
      <c r="AJ130" s="17">
        <v>0.102081526755346</v>
      </c>
      <c r="AK130" s="17">
        <v>9.6725294316901106E-2</v>
      </c>
      <c r="AL130" s="17">
        <v>0.36224063730188399</v>
      </c>
      <c r="AM130" s="17"/>
      <c r="AN130" s="17">
        <v>6.2912396378951005E-2</v>
      </c>
      <c r="AO130" s="17">
        <v>7.4660150050210705E-2</v>
      </c>
      <c r="AP130" s="17">
        <v>0.11341856133695601</v>
      </c>
      <c r="AQ130" s="17"/>
      <c r="AR130" s="17">
        <v>6.9369676118304996E-2</v>
      </c>
      <c r="AS130" s="17">
        <v>8.5520162452035101E-2</v>
      </c>
      <c r="AT130" s="17">
        <v>8.9603664926190693E-2</v>
      </c>
      <c r="AU130" s="17">
        <v>7.2447860502730693E-2</v>
      </c>
      <c r="AV130" s="17">
        <v>0.115668794823784</v>
      </c>
      <c r="AW130" s="17"/>
      <c r="AX130" s="17">
        <v>5.7669415210251797E-2</v>
      </c>
      <c r="AY130" s="17">
        <v>8.3760303724188398E-2</v>
      </c>
      <c r="AZ130" s="17">
        <v>8.75117507377456E-2</v>
      </c>
      <c r="BA130" s="17">
        <v>6.9842816203050107E-2</v>
      </c>
      <c r="BB130" s="17">
        <v>0.117229709348516</v>
      </c>
      <c r="BC130" s="17"/>
      <c r="BD130" s="17">
        <v>6.3300916754918293E-2</v>
      </c>
      <c r="BE130" s="17">
        <v>5.4604434162920698E-2</v>
      </c>
      <c r="BF130" s="17">
        <v>9.5721099076545205E-2</v>
      </c>
      <c r="BG130" s="17">
        <v>8.9269912536088694E-2</v>
      </c>
      <c r="BH130" s="17">
        <v>0.107257735949678</v>
      </c>
      <c r="BI130" s="17">
        <v>0.21983592555286199</v>
      </c>
      <c r="BJ130" s="17"/>
      <c r="BK130" s="17">
        <v>0.113664563085236</v>
      </c>
      <c r="BL130" s="17">
        <v>0.119494586851856</v>
      </c>
      <c r="BM130" s="17">
        <v>8.5927139748729495E-2</v>
      </c>
      <c r="BN130" s="17">
        <v>6.1193150424752901E-2</v>
      </c>
      <c r="BO130" s="17">
        <v>2.5618684372797601E-2</v>
      </c>
    </row>
    <row r="131" spans="2:67" x14ac:dyDescent="0.35">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row>
    <row r="132" spans="2:67" x14ac:dyDescent="0.35">
      <c r="B132" s="6" t="s">
        <v>127</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row>
    <row r="133" spans="2:67" x14ac:dyDescent="0.35">
      <c r="B133" s="21" t="s">
        <v>91</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row>
    <row r="134" spans="2:67" x14ac:dyDescent="0.35">
      <c r="B134" t="s">
        <v>119</v>
      </c>
      <c r="C134" s="17">
        <v>0.29019089397387199</v>
      </c>
      <c r="D134" s="17">
        <v>0.33391814426751898</v>
      </c>
      <c r="E134" s="17">
        <v>0.24841847266612099</v>
      </c>
      <c r="F134" s="17"/>
      <c r="G134" s="17">
        <v>0.25889432834146497</v>
      </c>
      <c r="H134" s="17">
        <v>0.338401977365546</v>
      </c>
      <c r="I134" s="17">
        <v>0.28888148692190901</v>
      </c>
      <c r="J134" s="17">
        <v>0.25903899450698498</v>
      </c>
      <c r="K134" s="17">
        <v>0.290117759090533</v>
      </c>
      <c r="L134" s="17">
        <v>0.29832664311808099</v>
      </c>
      <c r="M134" s="17"/>
      <c r="N134" s="17">
        <v>0.36132499706517801</v>
      </c>
      <c r="O134" s="17">
        <v>0.26599905425470199</v>
      </c>
      <c r="P134" s="17">
        <v>0.27192693219766301</v>
      </c>
      <c r="Q134" s="17">
        <v>0.25148391103599399</v>
      </c>
      <c r="R134" s="17"/>
      <c r="S134" s="17">
        <v>0.27544464747449099</v>
      </c>
      <c r="T134" s="17">
        <v>0.26795780345686399</v>
      </c>
      <c r="U134" s="17">
        <v>0.30566807976986599</v>
      </c>
      <c r="V134" s="17">
        <v>0.34217222824147597</v>
      </c>
      <c r="W134" s="17">
        <v>0.30411196958280401</v>
      </c>
      <c r="X134" s="17">
        <v>0.26026500493671301</v>
      </c>
      <c r="Y134" s="17">
        <v>0.29370033208440799</v>
      </c>
      <c r="Z134" s="17">
        <v>0.31271765998428103</v>
      </c>
      <c r="AA134" s="17">
        <v>0.27965642764184601</v>
      </c>
      <c r="AB134" s="17">
        <v>0.26443237896898503</v>
      </c>
      <c r="AC134" s="17">
        <v>0.34298602245353899</v>
      </c>
      <c r="AD134" s="17">
        <v>0.30474642877854702</v>
      </c>
      <c r="AE134" s="17"/>
      <c r="AF134" s="17">
        <v>0.35715828640050001</v>
      </c>
      <c r="AG134" s="17">
        <v>0.30675761722563599</v>
      </c>
      <c r="AH134" s="17" t="s">
        <v>89</v>
      </c>
      <c r="AI134" s="17">
        <v>0.189990762421195</v>
      </c>
      <c r="AJ134" s="17">
        <v>0.25658311501855702</v>
      </c>
      <c r="AK134" s="17">
        <v>0.23212971262740201</v>
      </c>
      <c r="AL134" s="17">
        <v>0.12156525805422599</v>
      </c>
      <c r="AM134" s="17"/>
      <c r="AN134" s="17">
        <v>0.29602008312695699</v>
      </c>
      <c r="AO134" s="17">
        <v>0.32447891866305101</v>
      </c>
      <c r="AP134" s="17">
        <v>0.23931679024705901</v>
      </c>
      <c r="AQ134" s="17"/>
      <c r="AR134" s="17">
        <v>0.30867099194717701</v>
      </c>
      <c r="AS134" s="17">
        <v>0.34591852784097699</v>
      </c>
      <c r="AT134" s="17">
        <v>0.28547697839515002</v>
      </c>
      <c r="AU134" s="17">
        <v>0.29328822105533697</v>
      </c>
      <c r="AV134" s="17">
        <v>0.204458393143123</v>
      </c>
      <c r="AW134" s="17"/>
      <c r="AX134" s="17">
        <v>0.338467497039321</v>
      </c>
      <c r="AY134" s="17">
        <v>0.34038324542614901</v>
      </c>
      <c r="AZ134" s="17">
        <v>0.27372694587264901</v>
      </c>
      <c r="BA134" s="17">
        <v>0.26079144192675502</v>
      </c>
      <c r="BB134" s="17">
        <v>0.222369975451294</v>
      </c>
      <c r="BC134" s="17"/>
      <c r="BD134" s="17">
        <v>0.35005152347926199</v>
      </c>
      <c r="BE134" s="17">
        <v>0.33763632197628601</v>
      </c>
      <c r="BF134" s="17">
        <v>0.25626107392088698</v>
      </c>
      <c r="BG134" s="17">
        <v>0.27371034108645198</v>
      </c>
      <c r="BH134" s="17">
        <v>0.235725016591846</v>
      </c>
      <c r="BI134" s="17">
        <v>0.203229297897255</v>
      </c>
      <c r="BJ134" s="17"/>
      <c r="BK134" s="17">
        <v>0.232322701420382</v>
      </c>
      <c r="BL134" s="17">
        <v>0.25696811213937498</v>
      </c>
      <c r="BM134" s="17">
        <v>0.28675914008965703</v>
      </c>
      <c r="BN134" s="17">
        <v>0.38690465957307701</v>
      </c>
      <c r="BO134" s="17">
        <v>0.54038193063743001</v>
      </c>
    </row>
    <row r="135" spans="2:67" x14ac:dyDescent="0.35">
      <c r="B135" t="s">
        <v>120</v>
      </c>
      <c r="C135" s="17">
        <v>0.11749355359635801</v>
      </c>
      <c r="D135" s="17">
        <v>0.11445632356916401</v>
      </c>
      <c r="E135" s="17">
        <v>0.120660111035112</v>
      </c>
      <c r="F135" s="17"/>
      <c r="G135" s="17">
        <v>0.15687672729549801</v>
      </c>
      <c r="H135" s="17">
        <v>0.14846180015739399</v>
      </c>
      <c r="I135" s="17">
        <v>0.113846254937884</v>
      </c>
      <c r="J135" s="17">
        <v>0.104110620813448</v>
      </c>
      <c r="K135" s="17">
        <v>0.102876967388003</v>
      </c>
      <c r="L135" s="17">
        <v>8.9432718091633501E-2</v>
      </c>
      <c r="M135" s="17"/>
      <c r="N135" s="17">
        <v>0.152476907047083</v>
      </c>
      <c r="O135" s="17">
        <v>0.110287495212596</v>
      </c>
      <c r="P135" s="17">
        <v>0.118245591083784</v>
      </c>
      <c r="Q135" s="17">
        <v>8.7774529725848899E-2</v>
      </c>
      <c r="R135" s="17"/>
      <c r="S135" s="17">
        <v>0.17181595556440701</v>
      </c>
      <c r="T135" s="17">
        <v>0.117565003711292</v>
      </c>
      <c r="U135" s="17">
        <v>5.9981811652519597E-2</v>
      </c>
      <c r="V135" s="17">
        <v>5.6759435581474997E-2</v>
      </c>
      <c r="W135" s="17">
        <v>0.11084185991201</v>
      </c>
      <c r="X135" s="17">
        <v>0.165488632160881</v>
      </c>
      <c r="Y135" s="17">
        <v>0.112371377301315</v>
      </c>
      <c r="Z135" s="17">
        <v>0.13131416554625699</v>
      </c>
      <c r="AA135" s="17">
        <v>0.114835992430028</v>
      </c>
      <c r="AB135" s="17">
        <v>0.102882137990779</v>
      </c>
      <c r="AC135" s="17">
        <v>0.12473738712551</v>
      </c>
      <c r="AD135" s="17">
        <v>0.106707110731958</v>
      </c>
      <c r="AE135" s="17"/>
      <c r="AF135" s="17">
        <v>0.11638009353286601</v>
      </c>
      <c r="AG135" s="17">
        <v>0.114605108483174</v>
      </c>
      <c r="AH135" s="17" t="s">
        <v>89</v>
      </c>
      <c r="AI135" s="17">
        <v>0.120341323429053</v>
      </c>
      <c r="AJ135" s="17">
        <v>0.12000203673792099</v>
      </c>
      <c r="AK135" s="17">
        <v>0.12802608293055101</v>
      </c>
      <c r="AL135" s="17">
        <v>7.4944658298692707E-2</v>
      </c>
      <c r="AM135" s="17"/>
      <c r="AN135" s="17">
        <v>0.102513389373422</v>
      </c>
      <c r="AO135" s="17">
        <v>0.12726045344880599</v>
      </c>
      <c r="AP135" s="17">
        <v>0.12634551784328499</v>
      </c>
      <c r="AQ135" s="17"/>
      <c r="AR135" s="17">
        <v>0.102258923029608</v>
      </c>
      <c r="AS135" s="17">
        <v>0.14775019239499801</v>
      </c>
      <c r="AT135" s="17">
        <v>0.13438310991257901</v>
      </c>
      <c r="AU135" s="17">
        <v>8.2234428286370703E-2</v>
      </c>
      <c r="AV135" s="17">
        <v>9.6668679738503599E-2</v>
      </c>
      <c r="AW135" s="17"/>
      <c r="AX135" s="17">
        <v>8.7171284889446199E-2</v>
      </c>
      <c r="AY135" s="17">
        <v>0.14854092296704399</v>
      </c>
      <c r="AZ135" s="17">
        <v>9.7716373294391395E-2</v>
      </c>
      <c r="BA135" s="17">
        <v>8.6348454016352702E-2</v>
      </c>
      <c r="BB135" s="17">
        <v>0.14031164270660301</v>
      </c>
      <c r="BC135" s="17"/>
      <c r="BD135" s="17">
        <v>0.14907216801085299</v>
      </c>
      <c r="BE135" s="17">
        <v>0.111759300965436</v>
      </c>
      <c r="BF135" s="17">
        <v>0.105646483513995</v>
      </c>
      <c r="BG135" s="17">
        <v>7.2837532279067904E-2</v>
      </c>
      <c r="BH135" s="17">
        <v>0.109676901402095</v>
      </c>
      <c r="BI135" s="17">
        <v>8.5015562483537505E-2</v>
      </c>
      <c r="BJ135" s="17"/>
      <c r="BK135" s="17">
        <v>9.1117287861746304E-2</v>
      </c>
      <c r="BL135" s="17">
        <v>0.11926911804502099</v>
      </c>
      <c r="BM135" s="17">
        <v>0.145476210168313</v>
      </c>
      <c r="BN135" s="17">
        <v>0.14986974346076001</v>
      </c>
      <c r="BO135" s="17">
        <v>0.155216270045101</v>
      </c>
    </row>
    <row r="136" spans="2:67" x14ac:dyDescent="0.35">
      <c r="B136" t="s">
        <v>121</v>
      </c>
      <c r="C136" s="17">
        <v>0.48294937039449398</v>
      </c>
      <c r="D136" s="17">
        <v>0.45614359061600002</v>
      </c>
      <c r="E136" s="17">
        <v>0.50895236550660505</v>
      </c>
      <c r="F136" s="17"/>
      <c r="G136" s="17">
        <v>0.41723483454726001</v>
      </c>
      <c r="H136" s="17">
        <v>0.40487940115759702</v>
      </c>
      <c r="I136" s="17">
        <v>0.51461615450259202</v>
      </c>
      <c r="J136" s="17">
        <v>0.50794707575332598</v>
      </c>
      <c r="K136" s="17">
        <v>0.510453472853868</v>
      </c>
      <c r="L136" s="17">
        <v>0.526249472750419</v>
      </c>
      <c r="M136" s="17"/>
      <c r="N136" s="17">
        <v>0.41420237838395302</v>
      </c>
      <c r="O136" s="17">
        <v>0.51648456060273695</v>
      </c>
      <c r="P136" s="17">
        <v>0.474983119364974</v>
      </c>
      <c r="Q136" s="17">
        <v>0.532238725251861</v>
      </c>
      <c r="R136" s="17"/>
      <c r="S136" s="17">
        <v>0.43326330458874301</v>
      </c>
      <c r="T136" s="17">
        <v>0.47417620347916001</v>
      </c>
      <c r="U136" s="17">
        <v>0.56257498378848503</v>
      </c>
      <c r="V136" s="17">
        <v>0.47136756821432801</v>
      </c>
      <c r="W136" s="17">
        <v>0.45587581861971499</v>
      </c>
      <c r="X136" s="17">
        <v>0.45988480789330399</v>
      </c>
      <c r="Y136" s="17">
        <v>0.461322251746908</v>
      </c>
      <c r="Z136" s="17">
        <v>0.47610745875550597</v>
      </c>
      <c r="AA136" s="17">
        <v>0.51158918705468404</v>
      </c>
      <c r="AB136" s="17">
        <v>0.55629132591590102</v>
      </c>
      <c r="AC136" s="17">
        <v>0.43848072375404101</v>
      </c>
      <c r="AD136" s="17">
        <v>0.52393242797389505</v>
      </c>
      <c r="AE136" s="17"/>
      <c r="AF136" s="17">
        <v>0.44300003744757699</v>
      </c>
      <c r="AG136" s="17">
        <v>0.47171661164316903</v>
      </c>
      <c r="AH136" s="17" t="s">
        <v>89</v>
      </c>
      <c r="AI136" s="17">
        <v>0.60377336499695</v>
      </c>
      <c r="AJ136" s="17">
        <v>0.52331916225666997</v>
      </c>
      <c r="AK136" s="17">
        <v>0.54359020854346096</v>
      </c>
      <c r="AL136" s="17">
        <v>0.417082110640346</v>
      </c>
      <c r="AM136" s="17"/>
      <c r="AN136" s="17">
        <v>0.51484279780522602</v>
      </c>
      <c r="AO136" s="17">
        <v>0.44982547455035998</v>
      </c>
      <c r="AP136" s="17">
        <v>0.53332479412511102</v>
      </c>
      <c r="AQ136" s="17"/>
      <c r="AR136" s="17">
        <v>0.49096572366456398</v>
      </c>
      <c r="AS136" s="17">
        <v>0.42137900200047401</v>
      </c>
      <c r="AT136" s="17">
        <v>0.48268829581964801</v>
      </c>
      <c r="AU136" s="17">
        <v>0.49664407697493401</v>
      </c>
      <c r="AV136" s="17">
        <v>0.59139170473109004</v>
      </c>
      <c r="AW136" s="17"/>
      <c r="AX136" s="17">
        <v>0.48616273032468799</v>
      </c>
      <c r="AY136" s="17">
        <v>0.427606871909258</v>
      </c>
      <c r="AZ136" s="17">
        <v>0.53432057776278197</v>
      </c>
      <c r="BA136" s="17">
        <v>0.5333256984161</v>
      </c>
      <c r="BB136" s="17">
        <v>0.502703719346144</v>
      </c>
      <c r="BC136" s="17"/>
      <c r="BD136" s="17">
        <v>0.43711398446212202</v>
      </c>
      <c r="BE136" s="17">
        <v>0.47664379816924202</v>
      </c>
      <c r="BF136" s="17">
        <v>0.524679022945163</v>
      </c>
      <c r="BG136" s="17">
        <v>0.53242241438432403</v>
      </c>
      <c r="BH136" s="17">
        <v>0.52961465753767301</v>
      </c>
      <c r="BI136" s="17">
        <v>0.44612961074579599</v>
      </c>
      <c r="BJ136" s="17"/>
      <c r="BK136" s="17">
        <v>0.54546669352517396</v>
      </c>
      <c r="BL136" s="17">
        <v>0.48133434139542802</v>
      </c>
      <c r="BM136" s="17">
        <v>0.47930479356226802</v>
      </c>
      <c r="BN136" s="17">
        <v>0.390028009569027</v>
      </c>
      <c r="BO136" s="17">
        <v>0.30440179931746902</v>
      </c>
    </row>
    <row r="137" spans="2:67" x14ac:dyDescent="0.35">
      <c r="B137" t="s">
        <v>87</v>
      </c>
      <c r="C137" s="17">
        <v>0.109366182035276</v>
      </c>
      <c r="D137" s="17">
        <v>9.5481941547316304E-2</v>
      </c>
      <c r="E137" s="17">
        <v>0.121969050792162</v>
      </c>
      <c r="F137" s="17"/>
      <c r="G137" s="17">
        <v>0.166994109815777</v>
      </c>
      <c r="H137" s="17">
        <v>0.108256821319463</v>
      </c>
      <c r="I137" s="17">
        <v>8.2656103637614997E-2</v>
      </c>
      <c r="J137" s="17">
        <v>0.12890330892624</v>
      </c>
      <c r="K137" s="17">
        <v>9.6551800667595902E-2</v>
      </c>
      <c r="L137" s="17">
        <v>8.5991166039865799E-2</v>
      </c>
      <c r="M137" s="17"/>
      <c r="N137" s="17">
        <v>7.19957175037855E-2</v>
      </c>
      <c r="O137" s="17">
        <v>0.107228889929965</v>
      </c>
      <c r="P137" s="17">
        <v>0.134844357353578</v>
      </c>
      <c r="Q137" s="17">
        <v>0.128502833986296</v>
      </c>
      <c r="R137" s="17"/>
      <c r="S137" s="17">
        <v>0.119476092372359</v>
      </c>
      <c r="T137" s="17">
        <v>0.14030098935268401</v>
      </c>
      <c r="U137" s="17">
        <v>7.17751247891288E-2</v>
      </c>
      <c r="V137" s="17">
        <v>0.12970076796272101</v>
      </c>
      <c r="W137" s="17">
        <v>0.12917035188547199</v>
      </c>
      <c r="X137" s="17">
        <v>0.114361555009102</v>
      </c>
      <c r="Y137" s="17">
        <v>0.13260603886736799</v>
      </c>
      <c r="Z137" s="17">
        <v>7.9860715713956004E-2</v>
      </c>
      <c r="AA137" s="17">
        <v>9.3918392873442003E-2</v>
      </c>
      <c r="AB137" s="17">
        <v>7.6394157124335296E-2</v>
      </c>
      <c r="AC137" s="17">
        <v>9.3795866666909797E-2</v>
      </c>
      <c r="AD137" s="17">
        <v>6.4614032515599606E-2</v>
      </c>
      <c r="AE137" s="17"/>
      <c r="AF137" s="17">
        <v>8.3461582619057006E-2</v>
      </c>
      <c r="AG137" s="17">
        <v>0.106920662648021</v>
      </c>
      <c r="AH137" s="17" t="s">
        <v>89</v>
      </c>
      <c r="AI137" s="17">
        <v>8.58945491528018E-2</v>
      </c>
      <c r="AJ137" s="17">
        <v>0.10009568598685301</v>
      </c>
      <c r="AK137" s="17">
        <v>9.62539958985862E-2</v>
      </c>
      <c r="AL137" s="17">
        <v>0.38640797300673502</v>
      </c>
      <c r="AM137" s="17"/>
      <c r="AN137" s="17">
        <v>8.6623729694395094E-2</v>
      </c>
      <c r="AO137" s="17">
        <v>9.8435153337782702E-2</v>
      </c>
      <c r="AP137" s="17">
        <v>0.101012897784546</v>
      </c>
      <c r="AQ137" s="17"/>
      <c r="AR137" s="17">
        <v>9.8104361358651804E-2</v>
      </c>
      <c r="AS137" s="17">
        <v>8.4952277763550299E-2</v>
      </c>
      <c r="AT137" s="17">
        <v>9.7451615872622702E-2</v>
      </c>
      <c r="AU137" s="17">
        <v>0.12783327368335801</v>
      </c>
      <c r="AV137" s="17">
        <v>0.107481222387283</v>
      </c>
      <c r="AW137" s="17"/>
      <c r="AX137" s="17">
        <v>8.8198487746544596E-2</v>
      </c>
      <c r="AY137" s="17">
        <v>8.3468959697548306E-2</v>
      </c>
      <c r="AZ137" s="17">
        <v>9.4236103070177907E-2</v>
      </c>
      <c r="BA137" s="17">
        <v>0.119534405640792</v>
      </c>
      <c r="BB137" s="17">
        <v>0.13461466249595899</v>
      </c>
      <c r="BC137" s="17"/>
      <c r="BD137" s="17">
        <v>6.3762324047763802E-2</v>
      </c>
      <c r="BE137" s="17">
        <v>7.3960578889036496E-2</v>
      </c>
      <c r="BF137" s="17">
        <v>0.113413419619956</v>
      </c>
      <c r="BG137" s="17">
        <v>0.121029712250157</v>
      </c>
      <c r="BH137" s="17">
        <v>0.12498342446838601</v>
      </c>
      <c r="BI137" s="17">
        <v>0.26562552887341101</v>
      </c>
      <c r="BJ137" s="17"/>
      <c r="BK137" s="17">
        <v>0.13109331719269701</v>
      </c>
      <c r="BL137" s="17">
        <v>0.142428428420177</v>
      </c>
      <c r="BM137" s="17">
        <v>8.8459856179762403E-2</v>
      </c>
      <c r="BN137" s="17">
        <v>7.3197587397136304E-2</v>
      </c>
      <c r="BO137" s="17">
        <v>0</v>
      </c>
    </row>
    <row r="138" spans="2:67"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row>
    <row r="139" spans="2:67" x14ac:dyDescent="0.35">
      <c r="B139" s="6" t="s">
        <v>131</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row>
    <row r="140" spans="2:67" x14ac:dyDescent="0.35">
      <c r="B140" s="21" t="s">
        <v>91</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row>
    <row r="141" spans="2:67" x14ac:dyDescent="0.35">
      <c r="B141" t="s">
        <v>128</v>
      </c>
      <c r="C141" s="17">
        <v>0.30255269823291803</v>
      </c>
      <c r="D141" s="17">
        <v>0.349081885842632</v>
      </c>
      <c r="E141" s="17">
        <v>0.25934349373876198</v>
      </c>
      <c r="F141" s="17"/>
      <c r="G141" s="17">
        <v>0.26385014798752399</v>
      </c>
      <c r="H141" s="17">
        <v>0.30088555625303098</v>
      </c>
      <c r="I141" s="17">
        <v>0.27715269692483102</v>
      </c>
      <c r="J141" s="17">
        <v>0.303143433209624</v>
      </c>
      <c r="K141" s="17">
        <v>0.30971579347132</v>
      </c>
      <c r="L141" s="17">
        <v>0.34520775271071502</v>
      </c>
      <c r="M141" s="17"/>
      <c r="N141" s="17">
        <v>0.34048964174709201</v>
      </c>
      <c r="O141" s="17">
        <v>0.28965267064489603</v>
      </c>
      <c r="P141" s="17">
        <v>0.29148732069154099</v>
      </c>
      <c r="Q141" s="17">
        <v>0.27780996097974497</v>
      </c>
      <c r="R141" s="17"/>
      <c r="S141" s="17">
        <v>0.283762055044045</v>
      </c>
      <c r="T141" s="17">
        <v>0.29016702361967001</v>
      </c>
      <c r="U141" s="17">
        <v>0.32146568212057203</v>
      </c>
      <c r="V141" s="17">
        <v>0.41409371944804502</v>
      </c>
      <c r="W141" s="17">
        <v>0.28695961190508701</v>
      </c>
      <c r="X141" s="17">
        <v>0.264588178916703</v>
      </c>
      <c r="Y141" s="17">
        <v>0.321990986958756</v>
      </c>
      <c r="Z141" s="17">
        <v>0.30305360162481798</v>
      </c>
      <c r="AA141" s="17">
        <v>0.27065425176331998</v>
      </c>
      <c r="AB141" s="17">
        <v>0.313011942490934</v>
      </c>
      <c r="AC141" s="17">
        <v>0.244950678900279</v>
      </c>
      <c r="AD141" s="17">
        <v>0.33924877640697598</v>
      </c>
      <c r="AE141" s="17"/>
      <c r="AF141" s="17">
        <v>0.33765781359202202</v>
      </c>
      <c r="AG141" s="17">
        <v>0.28756477101899303</v>
      </c>
      <c r="AH141" s="17" t="s">
        <v>89</v>
      </c>
      <c r="AI141" s="17">
        <v>0.31162900664257598</v>
      </c>
      <c r="AJ141" s="17">
        <v>0.32816980574931698</v>
      </c>
      <c r="AK141" s="17">
        <v>0.26471453207821599</v>
      </c>
      <c r="AL141" s="17">
        <v>0.25997285329619901</v>
      </c>
      <c r="AM141" s="17"/>
      <c r="AN141" s="17">
        <v>0.325135440646177</v>
      </c>
      <c r="AO141" s="17">
        <v>0.30657887611825402</v>
      </c>
      <c r="AP141" s="17">
        <v>0.25954602454147802</v>
      </c>
      <c r="AQ141" s="17"/>
      <c r="AR141" s="17">
        <v>0.329933313550202</v>
      </c>
      <c r="AS141" s="17">
        <v>0.31205497645824998</v>
      </c>
      <c r="AT141" s="17">
        <v>0.24343501711277299</v>
      </c>
      <c r="AU141" s="17">
        <v>0.363659186856089</v>
      </c>
      <c r="AV141" s="17">
        <v>0.24061534512851901</v>
      </c>
      <c r="AW141" s="17"/>
      <c r="AX141" s="17">
        <v>0.33041652376608599</v>
      </c>
      <c r="AY141" s="17">
        <v>0.31783437199460002</v>
      </c>
      <c r="AZ141" s="17">
        <v>0.25054489661107598</v>
      </c>
      <c r="BA141" s="17">
        <v>0.288321220160761</v>
      </c>
      <c r="BB141" s="17">
        <v>0.28175127872900202</v>
      </c>
      <c r="BC141" s="17"/>
      <c r="BD141" s="17">
        <v>0.33015915990815897</v>
      </c>
      <c r="BE141" s="17">
        <v>0.31639553894623201</v>
      </c>
      <c r="BF141" s="17">
        <v>0.22889173032127599</v>
      </c>
      <c r="BG141" s="17">
        <v>0.30225882491007999</v>
      </c>
      <c r="BH141" s="17">
        <v>0.28264682274103797</v>
      </c>
      <c r="BI141" s="17">
        <v>0.26674380227859301</v>
      </c>
      <c r="BJ141" s="17"/>
      <c r="BK141" s="17">
        <v>0.24779480590297301</v>
      </c>
      <c r="BL141" s="17">
        <v>0.30888982616091898</v>
      </c>
      <c r="BM141" s="17">
        <v>0.30407973479005801</v>
      </c>
      <c r="BN141" s="17">
        <v>0.32920812021191298</v>
      </c>
      <c r="BO141" s="17">
        <v>0.54679709442084901</v>
      </c>
    </row>
    <row r="142" spans="2:67" x14ac:dyDescent="0.35">
      <c r="B142" t="s">
        <v>129</v>
      </c>
      <c r="C142" s="17">
        <v>0.40332705500309002</v>
      </c>
      <c r="D142" s="17">
        <v>0.41229205894251197</v>
      </c>
      <c r="E142" s="17">
        <v>0.39450456077826201</v>
      </c>
      <c r="F142" s="17"/>
      <c r="G142" s="17">
        <v>0.41958997212807803</v>
      </c>
      <c r="H142" s="17">
        <v>0.40199852483517901</v>
      </c>
      <c r="I142" s="17">
        <v>0.41886994407579897</v>
      </c>
      <c r="J142" s="17">
        <v>0.37834449291413202</v>
      </c>
      <c r="K142" s="17">
        <v>0.40838089922991599</v>
      </c>
      <c r="L142" s="17">
        <v>0.39768037843777898</v>
      </c>
      <c r="M142" s="17"/>
      <c r="N142" s="17">
        <v>0.43652480487112699</v>
      </c>
      <c r="O142" s="17">
        <v>0.39455924643310503</v>
      </c>
      <c r="P142" s="17">
        <v>0.38841807077052698</v>
      </c>
      <c r="Q142" s="17">
        <v>0.39379404261567502</v>
      </c>
      <c r="R142" s="17"/>
      <c r="S142" s="17">
        <v>0.40246453377709301</v>
      </c>
      <c r="T142" s="17">
        <v>0.42322229911246201</v>
      </c>
      <c r="U142" s="17">
        <v>0.44950003559977902</v>
      </c>
      <c r="V142" s="17">
        <v>0.339910256999576</v>
      </c>
      <c r="W142" s="17">
        <v>0.49280203921469101</v>
      </c>
      <c r="X142" s="17">
        <v>0.394700384943863</v>
      </c>
      <c r="Y142" s="17">
        <v>0.30375977102128898</v>
      </c>
      <c r="Z142" s="17">
        <v>0.443246905743788</v>
      </c>
      <c r="AA142" s="17">
        <v>0.42428629180401201</v>
      </c>
      <c r="AB142" s="17">
        <v>0.37669735509936703</v>
      </c>
      <c r="AC142" s="17">
        <v>0.42597388309751799</v>
      </c>
      <c r="AD142" s="17">
        <v>0.38225269944926399</v>
      </c>
      <c r="AE142" s="17"/>
      <c r="AF142" s="17">
        <v>0.39931853173119303</v>
      </c>
      <c r="AG142" s="17">
        <v>0.41694861966023899</v>
      </c>
      <c r="AH142" s="17" t="s">
        <v>89</v>
      </c>
      <c r="AI142" s="17">
        <v>0.363058127128908</v>
      </c>
      <c r="AJ142" s="17">
        <v>0.38351595944181099</v>
      </c>
      <c r="AK142" s="17">
        <v>0.44390931356558999</v>
      </c>
      <c r="AL142" s="17">
        <v>0.34839110893423902</v>
      </c>
      <c r="AM142" s="17"/>
      <c r="AN142" s="17">
        <v>0.39001229291427097</v>
      </c>
      <c r="AO142" s="17">
        <v>0.429522424525069</v>
      </c>
      <c r="AP142" s="17">
        <v>0.37988904493480302</v>
      </c>
      <c r="AQ142" s="17"/>
      <c r="AR142" s="17">
        <v>0.40873739849623503</v>
      </c>
      <c r="AS142" s="17">
        <v>0.42729780326030398</v>
      </c>
      <c r="AT142" s="17">
        <v>0.47899139175844802</v>
      </c>
      <c r="AU142" s="17">
        <v>0.25329351244410497</v>
      </c>
      <c r="AV142" s="17">
        <v>0.373731454781638</v>
      </c>
      <c r="AW142" s="17"/>
      <c r="AX142" s="17">
        <v>0.39518272059974002</v>
      </c>
      <c r="AY142" s="17">
        <v>0.43188249301225701</v>
      </c>
      <c r="AZ142" s="17">
        <v>0.47133951232714399</v>
      </c>
      <c r="BA142" s="17">
        <v>0.38843305722996002</v>
      </c>
      <c r="BB142" s="17">
        <v>0.37621754561895299</v>
      </c>
      <c r="BC142" s="17"/>
      <c r="BD142" s="17">
        <v>0.42421169673820702</v>
      </c>
      <c r="BE142" s="17">
        <v>0.41789287666765601</v>
      </c>
      <c r="BF142" s="17">
        <v>0.46351642465359499</v>
      </c>
      <c r="BG142" s="17">
        <v>0.38059651187910098</v>
      </c>
      <c r="BH142" s="17">
        <v>0.373447207365742</v>
      </c>
      <c r="BI142" s="17">
        <v>0.3755139106548</v>
      </c>
      <c r="BJ142" s="17"/>
      <c r="BK142" s="17">
        <v>0.41844695239595597</v>
      </c>
      <c r="BL142" s="17">
        <v>0.391758281511422</v>
      </c>
      <c r="BM142" s="17">
        <v>0.40082916538625601</v>
      </c>
      <c r="BN142" s="17">
        <v>0.42293009968790601</v>
      </c>
      <c r="BO142" s="17">
        <v>0.28692438600994602</v>
      </c>
    </row>
    <row r="143" spans="2:67" x14ac:dyDescent="0.35">
      <c r="B143" t="s">
        <v>130</v>
      </c>
      <c r="C143" s="17">
        <v>0.24030965027363199</v>
      </c>
      <c r="D143" s="17">
        <v>0.18145280447530901</v>
      </c>
      <c r="E143" s="17">
        <v>0.29707931553969302</v>
      </c>
      <c r="F143" s="17"/>
      <c r="G143" s="17">
        <v>0.25249918663078302</v>
      </c>
      <c r="H143" s="17">
        <v>0.23235845076657999</v>
      </c>
      <c r="I143" s="17">
        <v>0.27063873422708201</v>
      </c>
      <c r="J143" s="17">
        <v>0.26292851961032399</v>
      </c>
      <c r="K143" s="17">
        <v>0.224143018091612</v>
      </c>
      <c r="L143" s="17">
        <v>0.20657142628175201</v>
      </c>
      <c r="M143" s="17"/>
      <c r="N143" s="17">
        <v>0.19440742443357401</v>
      </c>
      <c r="O143" s="17">
        <v>0.25434193396496602</v>
      </c>
      <c r="P143" s="17">
        <v>0.269269627613199</v>
      </c>
      <c r="Q143" s="17">
        <v>0.25214505570152601</v>
      </c>
      <c r="R143" s="17"/>
      <c r="S143" s="17">
        <v>0.241671519529642</v>
      </c>
      <c r="T143" s="17">
        <v>0.22545786780069799</v>
      </c>
      <c r="U143" s="17">
        <v>0.15504434944647499</v>
      </c>
      <c r="V143" s="17">
        <v>0.17878133458742099</v>
      </c>
      <c r="W143" s="17">
        <v>0.169307840693835</v>
      </c>
      <c r="X143" s="17">
        <v>0.31055790659254201</v>
      </c>
      <c r="Y143" s="17">
        <v>0.31438787439195098</v>
      </c>
      <c r="Z143" s="17">
        <v>0.217183676372218</v>
      </c>
      <c r="AA143" s="17">
        <v>0.25792877445815299</v>
      </c>
      <c r="AB143" s="17">
        <v>0.28831504157023702</v>
      </c>
      <c r="AC143" s="17">
        <v>0.28318847840387101</v>
      </c>
      <c r="AD143" s="17">
        <v>0.21839707023473001</v>
      </c>
      <c r="AE143" s="17"/>
      <c r="AF143" s="17">
        <v>0.21425193732456599</v>
      </c>
      <c r="AG143" s="17">
        <v>0.25447247018981101</v>
      </c>
      <c r="AH143" s="17" t="s">
        <v>89</v>
      </c>
      <c r="AI143" s="17">
        <v>0.23600345030075001</v>
      </c>
      <c r="AJ143" s="17">
        <v>0.23895097842777899</v>
      </c>
      <c r="AK143" s="17">
        <v>0.245242543052964</v>
      </c>
      <c r="AL143" s="17">
        <v>0.31825237387538902</v>
      </c>
      <c r="AM143" s="17"/>
      <c r="AN143" s="17">
        <v>0.227029750310662</v>
      </c>
      <c r="AO143" s="17">
        <v>0.228183627155812</v>
      </c>
      <c r="AP143" s="17">
        <v>0.28710444897089699</v>
      </c>
      <c r="AQ143" s="17"/>
      <c r="AR143" s="17">
        <v>0.21318331472593899</v>
      </c>
      <c r="AS143" s="17">
        <v>0.223372251748473</v>
      </c>
      <c r="AT143" s="17">
        <v>0.24189868594009201</v>
      </c>
      <c r="AU143" s="17">
        <v>0.28071557029308303</v>
      </c>
      <c r="AV143" s="17">
        <v>0.31663066359840603</v>
      </c>
      <c r="AW143" s="17"/>
      <c r="AX143" s="17">
        <v>0.2292868040588</v>
      </c>
      <c r="AY143" s="17">
        <v>0.21319595023315899</v>
      </c>
      <c r="AZ143" s="17">
        <v>0.242721200846541</v>
      </c>
      <c r="BA143" s="17">
        <v>0.236621181695442</v>
      </c>
      <c r="BB143" s="17">
        <v>0.28590235895341198</v>
      </c>
      <c r="BC143" s="17"/>
      <c r="BD143" s="17">
        <v>0.20906447787101901</v>
      </c>
      <c r="BE143" s="17">
        <v>0.21860228822977301</v>
      </c>
      <c r="BF143" s="17">
        <v>0.25012812842134202</v>
      </c>
      <c r="BG143" s="17">
        <v>0.242000226847807</v>
      </c>
      <c r="BH143" s="17">
        <v>0.28124179022332801</v>
      </c>
      <c r="BI143" s="17">
        <v>0.27995465451492901</v>
      </c>
      <c r="BJ143" s="17"/>
      <c r="BK143" s="17">
        <v>0.27363380459738501</v>
      </c>
      <c r="BL143" s="17">
        <v>0.239043864614086</v>
      </c>
      <c r="BM143" s="17">
        <v>0.23931531802446901</v>
      </c>
      <c r="BN143" s="17">
        <v>0.219900137298666</v>
      </c>
      <c r="BO143" s="17">
        <v>0.166278519569205</v>
      </c>
    </row>
    <row r="144" spans="2:67" x14ac:dyDescent="0.35">
      <c r="B144" t="s">
        <v>87</v>
      </c>
      <c r="C144" s="17">
        <v>5.3810596490361302E-2</v>
      </c>
      <c r="D144" s="17">
        <v>5.7173250739547203E-2</v>
      </c>
      <c r="E144" s="17">
        <v>4.9072629943283902E-2</v>
      </c>
      <c r="F144" s="17"/>
      <c r="G144" s="17">
        <v>6.4060693253615006E-2</v>
      </c>
      <c r="H144" s="17">
        <v>6.4757468145210398E-2</v>
      </c>
      <c r="I144" s="17">
        <v>3.3338624772288598E-2</v>
      </c>
      <c r="J144" s="17">
        <v>5.55835542659203E-2</v>
      </c>
      <c r="K144" s="17">
        <v>5.7760289207151302E-2</v>
      </c>
      <c r="L144" s="17">
        <v>5.0540442569754797E-2</v>
      </c>
      <c r="M144" s="17"/>
      <c r="N144" s="17">
        <v>2.8578128948207399E-2</v>
      </c>
      <c r="O144" s="17">
        <v>6.1446148957032903E-2</v>
      </c>
      <c r="P144" s="17">
        <v>5.0824980924733303E-2</v>
      </c>
      <c r="Q144" s="17">
        <v>7.6250940703054201E-2</v>
      </c>
      <c r="R144" s="17"/>
      <c r="S144" s="17">
        <v>7.2101891649218999E-2</v>
      </c>
      <c r="T144" s="17">
        <v>6.1152809467169798E-2</v>
      </c>
      <c r="U144" s="17">
        <v>7.3989932833173802E-2</v>
      </c>
      <c r="V144" s="17">
        <v>6.7214688964957997E-2</v>
      </c>
      <c r="W144" s="17">
        <v>5.0930508186386898E-2</v>
      </c>
      <c r="X144" s="17">
        <v>3.0153529546892099E-2</v>
      </c>
      <c r="Y144" s="17">
        <v>5.9861367628004501E-2</v>
      </c>
      <c r="Z144" s="17">
        <v>3.6515816259176097E-2</v>
      </c>
      <c r="AA144" s="17">
        <v>4.7130681974515497E-2</v>
      </c>
      <c r="AB144" s="17">
        <v>2.1975660839462001E-2</v>
      </c>
      <c r="AC144" s="17">
        <v>4.5886959598332402E-2</v>
      </c>
      <c r="AD144" s="17">
        <v>6.0101453909030801E-2</v>
      </c>
      <c r="AE144" s="17"/>
      <c r="AF144" s="17">
        <v>4.8771717352219399E-2</v>
      </c>
      <c r="AG144" s="17">
        <v>4.1014139130956501E-2</v>
      </c>
      <c r="AH144" s="17" t="s">
        <v>89</v>
      </c>
      <c r="AI144" s="17">
        <v>8.9309415927765104E-2</v>
      </c>
      <c r="AJ144" s="17">
        <v>4.9363256381092402E-2</v>
      </c>
      <c r="AK144" s="17">
        <v>4.6133611303230002E-2</v>
      </c>
      <c r="AL144" s="17">
        <v>7.3383663894172294E-2</v>
      </c>
      <c r="AM144" s="17"/>
      <c r="AN144" s="17">
        <v>5.7822516128890902E-2</v>
      </c>
      <c r="AO144" s="17">
        <v>3.5715072200864999E-2</v>
      </c>
      <c r="AP144" s="17">
        <v>7.3460481552822796E-2</v>
      </c>
      <c r="AQ144" s="17"/>
      <c r="AR144" s="17">
        <v>4.8145973227623498E-2</v>
      </c>
      <c r="AS144" s="17">
        <v>3.7274968532973601E-2</v>
      </c>
      <c r="AT144" s="17">
        <v>3.5674905188687399E-2</v>
      </c>
      <c r="AU144" s="17">
        <v>0.102331730406723</v>
      </c>
      <c r="AV144" s="17">
        <v>6.9022536491436901E-2</v>
      </c>
      <c r="AW144" s="17"/>
      <c r="AX144" s="17">
        <v>4.5113951575373401E-2</v>
      </c>
      <c r="AY144" s="17">
        <v>3.7087184759983301E-2</v>
      </c>
      <c r="AZ144" s="17">
        <v>3.5394390215238901E-2</v>
      </c>
      <c r="BA144" s="17">
        <v>8.6624540913837603E-2</v>
      </c>
      <c r="BB144" s="17">
        <v>5.61288166986324E-2</v>
      </c>
      <c r="BC144" s="17"/>
      <c r="BD144" s="17">
        <v>3.6564665482614903E-2</v>
      </c>
      <c r="BE144" s="17">
        <v>4.71092961563402E-2</v>
      </c>
      <c r="BF144" s="17">
        <v>5.7463716603786401E-2</v>
      </c>
      <c r="BG144" s="17">
        <v>7.5144436363012004E-2</v>
      </c>
      <c r="BH144" s="17">
        <v>6.2664179669891504E-2</v>
      </c>
      <c r="BI144" s="17">
        <v>7.7787632551678296E-2</v>
      </c>
      <c r="BJ144" s="17"/>
      <c r="BK144" s="17">
        <v>6.0124437103686403E-2</v>
      </c>
      <c r="BL144" s="17">
        <v>6.0308027713573298E-2</v>
      </c>
      <c r="BM144" s="17">
        <v>5.5775781799216703E-2</v>
      </c>
      <c r="BN144" s="17">
        <v>2.79616428015146E-2</v>
      </c>
      <c r="BO144" s="17">
        <v>0</v>
      </c>
    </row>
    <row r="145" spans="2:67" x14ac:dyDescent="0.35">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row>
    <row r="146" spans="2:67" x14ac:dyDescent="0.35">
      <c r="B146" s="6" t="s">
        <v>135</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row>
    <row r="147" spans="2:67" x14ac:dyDescent="0.35">
      <c r="B147" s="21" t="s">
        <v>91</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row>
    <row r="148" spans="2:67" x14ac:dyDescent="0.35">
      <c r="B148" t="s">
        <v>132</v>
      </c>
      <c r="C148" s="17">
        <v>8.1392443257022704E-2</v>
      </c>
      <c r="D148" s="17">
        <v>8.3288372905880106E-2</v>
      </c>
      <c r="E148" s="17">
        <v>7.9313134911439306E-2</v>
      </c>
      <c r="F148" s="17"/>
      <c r="G148" s="17">
        <v>0.10453639753034701</v>
      </c>
      <c r="H148" s="17">
        <v>0.12674944952811801</v>
      </c>
      <c r="I148" s="17">
        <v>9.9914065664147497E-2</v>
      </c>
      <c r="J148" s="17">
        <v>9.4646367795140005E-2</v>
      </c>
      <c r="K148" s="17">
        <v>3.6514665727387298E-2</v>
      </c>
      <c r="L148" s="17">
        <v>3.3350598713811103E-2</v>
      </c>
      <c r="M148" s="17"/>
      <c r="N148" s="17">
        <v>0.110334732806499</v>
      </c>
      <c r="O148" s="17">
        <v>8.4440202622106802E-2</v>
      </c>
      <c r="P148" s="17">
        <v>7.0228058310728994E-2</v>
      </c>
      <c r="Q148" s="17">
        <v>5.7667664087038203E-2</v>
      </c>
      <c r="R148" s="17"/>
      <c r="S148" s="17">
        <v>0.112049002746439</v>
      </c>
      <c r="T148" s="17">
        <v>7.17234161636566E-2</v>
      </c>
      <c r="U148" s="17">
        <v>6.5971681227407999E-2</v>
      </c>
      <c r="V148" s="17">
        <v>7.2852992071253703E-2</v>
      </c>
      <c r="W148" s="17">
        <v>9.3799729141407606E-2</v>
      </c>
      <c r="X148" s="17">
        <v>5.2503518142124797E-2</v>
      </c>
      <c r="Y148" s="17">
        <v>0.11756766979484</v>
      </c>
      <c r="Z148" s="17">
        <v>8.1892461836115205E-2</v>
      </c>
      <c r="AA148" s="17">
        <v>9.5840633869105005E-2</v>
      </c>
      <c r="AB148" s="17">
        <v>3.2632369184004903E-2</v>
      </c>
      <c r="AC148" s="17">
        <v>0.124355965187934</v>
      </c>
      <c r="AD148" s="17">
        <v>2.8680771198351801E-2</v>
      </c>
      <c r="AE148" s="17"/>
      <c r="AF148" s="17">
        <v>5.01296784755354E-2</v>
      </c>
      <c r="AG148" s="17">
        <v>9.9429134049857301E-2</v>
      </c>
      <c r="AH148" s="17" t="s">
        <v>89</v>
      </c>
      <c r="AI148" s="17">
        <v>9.3682706916147301E-2</v>
      </c>
      <c r="AJ148" s="17">
        <v>9.6336820411482296E-2</v>
      </c>
      <c r="AK148" s="17">
        <v>0.105264563461683</v>
      </c>
      <c r="AL148" s="17">
        <v>6.2416819621143899E-2</v>
      </c>
      <c r="AM148" s="17"/>
      <c r="AN148" s="17">
        <v>7.7981562038511407E-2</v>
      </c>
      <c r="AO148" s="17">
        <v>8.2145895083588105E-2</v>
      </c>
      <c r="AP148" s="17">
        <v>0.105214191810636</v>
      </c>
      <c r="AQ148" s="17"/>
      <c r="AR148" s="17">
        <v>7.1668067748670197E-2</v>
      </c>
      <c r="AS148" s="17">
        <v>0.118659518729911</v>
      </c>
      <c r="AT148" s="17">
        <v>6.2307116082576899E-2</v>
      </c>
      <c r="AU148" s="17">
        <v>2.31462356051364E-2</v>
      </c>
      <c r="AV148" s="17">
        <v>7.3387146410361107E-2</v>
      </c>
      <c r="AW148" s="17"/>
      <c r="AX148" s="17">
        <v>5.9588177546151901E-2</v>
      </c>
      <c r="AY148" s="17">
        <v>0.108609195440782</v>
      </c>
      <c r="AZ148" s="17">
        <v>7.6988781617839105E-2</v>
      </c>
      <c r="BA148" s="17">
        <v>7.4569666050955899E-2</v>
      </c>
      <c r="BB148" s="17">
        <v>5.3343846677009102E-2</v>
      </c>
      <c r="BC148" s="17"/>
      <c r="BD148" s="17">
        <v>0.120350461358814</v>
      </c>
      <c r="BE148" s="17">
        <v>7.2457039280717894E-2</v>
      </c>
      <c r="BF148" s="17">
        <v>9.1609842432558597E-2</v>
      </c>
      <c r="BG148" s="17">
        <v>6.1829465629767197E-2</v>
      </c>
      <c r="BH148" s="17">
        <v>5.7976677927100699E-2</v>
      </c>
      <c r="BI148" s="17">
        <v>3.9594262239200401E-2</v>
      </c>
      <c r="BJ148" s="17"/>
      <c r="BK148" s="17">
        <v>5.8540811719626398E-2</v>
      </c>
      <c r="BL148" s="17">
        <v>5.25368347044287E-2</v>
      </c>
      <c r="BM148" s="17">
        <v>9.5422766337466602E-2</v>
      </c>
      <c r="BN148" s="17">
        <v>0.15129198060100299</v>
      </c>
      <c r="BO148" s="17">
        <v>0.162387145361888</v>
      </c>
    </row>
    <row r="149" spans="2:67" x14ac:dyDescent="0.35">
      <c r="B149" t="s">
        <v>133</v>
      </c>
      <c r="C149" s="17">
        <v>0.79395095383300396</v>
      </c>
      <c r="D149" s="17">
        <v>0.80474378983618799</v>
      </c>
      <c r="E149" s="17">
        <v>0.78442088262483101</v>
      </c>
      <c r="F149" s="17"/>
      <c r="G149" s="17">
        <v>0.62371344077269597</v>
      </c>
      <c r="H149" s="17">
        <v>0.71305614421991703</v>
      </c>
      <c r="I149" s="17">
        <v>0.76316746430918003</v>
      </c>
      <c r="J149" s="17">
        <v>0.84540351177850404</v>
      </c>
      <c r="K149" s="17">
        <v>0.85674407235578598</v>
      </c>
      <c r="L149" s="17">
        <v>0.91535915155936098</v>
      </c>
      <c r="M149" s="17"/>
      <c r="N149" s="17">
        <v>0.79517302085019503</v>
      </c>
      <c r="O149" s="17">
        <v>0.81071603871129305</v>
      </c>
      <c r="P149" s="17">
        <v>0.78213513904941001</v>
      </c>
      <c r="Q149" s="17">
        <v>0.78560891959218704</v>
      </c>
      <c r="R149" s="17"/>
      <c r="S149" s="17">
        <v>0.68411505407068096</v>
      </c>
      <c r="T149" s="17">
        <v>0.79755467306092298</v>
      </c>
      <c r="U149" s="17">
        <v>0.81817927168563898</v>
      </c>
      <c r="V149" s="17">
        <v>0.80182721939419699</v>
      </c>
      <c r="W149" s="17">
        <v>0.80793766443985304</v>
      </c>
      <c r="X149" s="17">
        <v>0.83250074932807805</v>
      </c>
      <c r="Y149" s="17">
        <v>0.74186310498024899</v>
      </c>
      <c r="Z149" s="17">
        <v>0.77679482819591394</v>
      </c>
      <c r="AA149" s="17">
        <v>0.80008900046186404</v>
      </c>
      <c r="AB149" s="17">
        <v>0.85956235073245002</v>
      </c>
      <c r="AC149" s="17">
        <v>0.82949895974396304</v>
      </c>
      <c r="AD149" s="17">
        <v>0.93918682781750396</v>
      </c>
      <c r="AE149" s="17"/>
      <c r="AF149" s="17">
        <v>0.88292001026647404</v>
      </c>
      <c r="AG149" s="17">
        <v>0.80958409613189097</v>
      </c>
      <c r="AH149" s="17" t="s">
        <v>89</v>
      </c>
      <c r="AI149" s="17">
        <v>0.69565927309363296</v>
      </c>
      <c r="AJ149" s="17">
        <v>0.73238194922312805</v>
      </c>
      <c r="AK149" s="17">
        <v>0.70884169856245105</v>
      </c>
      <c r="AL149" s="17">
        <v>0.69387609024110697</v>
      </c>
      <c r="AM149" s="17"/>
      <c r="AN149" s="17">
        <v>0.83267608020866202</v>
      </c>
      <c r="AO149" s="17">
        <v>0.82585252392244601</v>
      </c>
      <c r="AP149" s="17">
        <v>0.69661880901293904</v>
      </c>
      <c r="AQ149" s="17"/>
      <c r="AR149" s="17">
        <v>0.85917986253144396</v>
      </c>
      <c r="AS149" s="17">
        <v>0.76406392363397702</v>
      </c>
      <c r="AT149" s="17">
        <v>0.821996348140974</v>
      </c>
      <c r="AU149" s="17">
        <v>0.85235951265210397</v>
      </c>
      <c r="AV149" s="17">
        <v>0.70196925774628305</v>
      </c>
      <c r="AW149" s="17"/>
      <c r="AX149" s="17">
        <v>0.85137007776416296</v>
      </c>
      <c r="AY149" s="17">
        <v>0.77455384615400602</v>
      </c>
      <c r="AZ149" s="17">
        <v>0.80239740513179902</v>
      </c>
      <c r="BA149" s="17">
        <v>0.84046310958362602</v>
      </c>
      <c r="BB149" s="17">
        <v>0.79818088138154597</v>
      </c>
      <c r="BC149" s="17"/>
      <c r="BD149" s="17">
        <v>0.75616551684976796</v>
      </c>
      <c r="BE149" s="17">
        <v>0.83760514319725998</v>
      </c>
      <c r="BF149" s="17">
        <v>0.80374353366136797</v>
      </c>
      <c r="BG149" s="17">
        <v>0.83870657033104401</v>
      </c>
      <c r="BH149" s="17">
        <v>0.77496489598188201</v>
      </c>
      <c r="BI149" s="17">
        <v>0.78518165620921998</v>
      </c>
      <c r="BJ149" s="17"/>
      <c r="BK149" s="17">
        <v>0.81429393947526296</v>
      </c>
      <c r="BL149" s="17">
        <v>0.80439296946528305</v>
      </c>
      <c r="BM149" s="17">
        <v>0.77356204647732596</v>
      </c>
      <c r="BN149" s="17">
        <v>0.73571926788895003</v>
      </c>
      <c r="BO149" s="17">
        <v>0.78805177760939504</v>
      </c>
    </row>
    <row r="150" spans="2:67" x14ac:dyDescent="0.35">
      <c r="B150" t="s">
        <v>134</v>
      </c>
      <c r="C150" s="17">
        <v>0.124656602909974</v>
      </c>
      <c r="D150" s="17">
        <v>0.111967837257932</v>
      </c>
      <c r="E150" s="17">
        <v>0.13626598246373001</v>
      </c>
      <c r="F150" s="17"/>
      <c r="G150" s="17">
        <v>0.27175016169695798</v>
      </c>
      <c r="H150" s="17">
        <v>0.16019440625196399</v>
      </c>
      <c r="I150" s="17">
        <v>0.13691847002667301</v>
      </c>
      <c r="J150" s="17">
        <v>5.9950120426356099E-2</v>
      </c>
      <c r="K150" s="17">
        <v>0.10674126191682699</v>
      </c>
      <c r="L150" s="17">
        <v>5.12902497268279E-2</v>
      </c>
      <c r="M150" s="17"/>
      <c r="N150" s="17">
        <v>9.4492246343305594E-2</v>
      </c>
      <c r="O150" s="17">
        <v>0.10484375866660001</v>
      </c>
      <c r="P150" s="17">
        <v>0.14763680263986101</v>
      </c>
      <c r="Q150" s="17">
        <v>0.15672341632077499</v>
      </c>
      <c r="R150" s="17"/>
      <c r="S150" s="17">
        <v>0.20383594318288001</v>
      </c>
      <c r="T150" s="17">
        <v>0.130721910775421</v>
      </c>
      <c r="U150" s="17">
        <v>0.115849047086953</v>
      </c>
      <c r="V150" s="17">
        <v>0.125319788534549</v>
      </c>
      <c r="W150" s="17">
        <v>9.8262606418738796E-2</v>
      </c>
      <c r="X150" s="17">
        <v>0.114995732529797</v>
      </c>
      <c r="Y150" s="17">
        <v>0.140569225224911</v>
      </c>
      <c r="Z150" s="17">
        <v>0.14131270996797099</v>
      </c>
      <c r="AA150" s="17">
        <v>0.104070365669031</v>
      </c>
      <c r="AB150" s="17">
        <v>0.10780528008354499</v>
      </c>
      <c r="AC150" s="17">
        <v>4.6145075068102802E-2</v>
      </c>
      <c r="AD150" s="17">
        <v>3.2132400984144598E-2</v>
      </c>
      <c r="AE150" s="17"/>
      <c r="AF150" s="17">
        <v>6.6950311257989906E-2</v>
      </c>
      <c r="AG150" s="17">
        <v>9.09867698182516E-2</v>
      </c>
      <c r="AH150" s="17" t="s">
        <v>89</v>
      </c>
      <c r="AI150" s="17">
        <v>0.21065801999021999</v>
      </c>
      <c r="AJ150" s="17">
        <v>0.171281230365389</v>
      </c>
      <c r="AK150" s="17">
        <v>0.185893737975866</v>
      </c>
      <c r="AL150" s="17">
        <v>0.24370709013774899</v>
      </c>
      <c r="AM150" s="17"/>
      <c r="AN150" s="17">
        <v>8.9342357752826507E-2</v>
      </c>
      <c r="AO150" s="17">
        <v>9.2001580993965507E-2</v>
      </c>
      <c r="AP150" s="17">
        <v>0.198166999176425</v>
      </c>
      <c r="AQ150" s="17"/>
      <c r="AR150" s="17">
        <v>6.9152069719885606E-2</v>
      </c>
      <c r="AS150" s="17">
        <v>0.117276557636112</v>
      </c>
      <c r="AT150" s="17">
        <v>0.11569653577644901</v>
      </c>
      <c r="AU150" s="17">
        <v>0.12449425174276001</v>
      </c>
      <c r="AV150" s="17">
        <v>0.224643595843355</v>
      </c>
      <c r="AW150" s="17"/>
      <c r="AX150" s="17">
        <v>8.9041744689684801E-2</v>
      </c>
      <c r="AY150" s="17">
        <v>0.11683695840521199</v>
      </c>
      <c r="AZ150" s="17">
        <v>0.120613813250362</v>
      </c>
      <c r="BA150" s="17">
        <v>8.4967224365417995E-2</v>
      </c>
      <c r="BB150" s="17">
        <v>0.148475271941445</v>
      </c>
      <c r="BC150" s="17"/>
      <c r="BD150" s="17">
        <v>0.123484021791418</v>
      </c>
      <c r="BE150" s="17">
        <v>8.9937817522022304E-2</v>
      </c>
      <c r="BF150" s="17">
        <v>0.104646623906073</v>
      </c>
      <c r="BG150" s="17">
        <v>9.9463964039189001E-2</v>
      </c>
      <c r="BH150" s="17">
        <v>0.16705842609101801</v>
      </c>
      <c r="BI150" s="17">
        <v>0.17522408155158001</v>
      </c>
      <c r="BJ150" s="17"/>
      <c r="BK150" s="17">
        <v>0.12716524880511099</v>
      </c>
      <c r="BL150" s="17">
        <v>0.14307019583028799</v>
      </c>
      <c r="BM150" s="17">
        <v>0.13101518718520799</v>
      </c>
      <c r="BN150" s="17">
        <v>0.112988751510047</v>
      </c>
      <c r="BO150" s="17">
        <v>4.9561077028716698E-2</v>
      </c>
    </row>
    <row r="151" spans="2:67" x14ac:dyDescent="0.35">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row>
    <row r="152" spans="2:67" x14ac:dyDescent="0.35">
      <c r="B152" s="6" t="s">
        <v>140</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row>
    <row r="153" spans="2:67" x14ac:dyDescent="0.35">
      <c r="B153" s="21" t="s">
        <v>91</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row>
    <row r="154" spans="2:67" x14ac:dyDescent="0.35">
      <c r="B154" t="s">
        <v>136</v>
      </c>
      <c r="C154" s="17">
        <v>3.8443911088285203E-2</v>
      </c>
      <c r="D154" s="17">
        <v>4.3926635621239503E-2</v>
      </c>
      <c r="E154" s="17">
        <v>3.3482243677660603E-2</v>
      </c>
      <c r="F154" s="17"/>
      <c r="G154" s="17">
        <v>5.1295974231718902E-2</v>
      </c>
      <c r="H154" s="17">
        <v>5.47329904083712E-2</v>
      </c>
      <c r="I154" s="17">
        <v>5.4163447077721999E-2</v>
      </c>
      <c r="J154" s="17">
        <v>3.3485570992703002E-2</v>
      </c>
      <c r="K154" s="17">
        <v>2.5270518290770001E-2</v>
      </c>
      <c r="L154" s="17">
        <v>1.6672090888686299E-2</v>
      </c>
      <c r="M154" s="17"/>
      <c r="N154" s="17">
        <v>4.20973144143688E-2</v>
      </c>
      <c r="O154" s="17">
        <v>3.8190448599795E-2</v>
      </c>
      <c r="P154" s="17">
        <v>4.8078686200771999E-2</v>
      </c>
      <c r="Q154" s="17">
        <v>2.6674473377714499E-2</v>
      </c>
      <c r="R154" s="17"/>
      <c r="S154" s="17">
        <v>4.4883199697111402E-2</v>
      </c>
      <c r="T154" s="17">
        <v>2.69933647483547E-2</v>
      </c>
      <c r="U154" s="17">
        <v>2.7731197975633198E-2</v>
      </c>
      <c r="V154" s="17">
        <v>3.9025174941632899E-2</v>
      </c>
      <c r="W154" s="17">
        <v>3.6541141295133001E-2</v>
      </c>
      <c r="X154" s="17">
        <v>4.9436048861974301E-2</v>
      </c>
      <c r="Y154" s="17">
        <v>4.70732496143903E-2</v>
      </c>
      <c r="Z154" s="17">
        <v>1.13979851104414E-2</v>
      </c>
      <c r="AA154" s="17">
        <v>6.1693192067984202E-2</v>
      </c>
      <c r="AB154" s="17">
        <v>2.7057620599681899E-2</v>
      </c>
      <c r="AC154" s="17">
        <v>3.9348003553553001E-2</v>
      </c>
      <c r="AD154" s="17">
        <v>1.6428607842682099E-2</v>
      </c>
      <c r="AE154" s="17"/>
      <c r="AF154" s="17">
        <v>3.6015704467978499E-2</v>
      </c>
      <c r="AG154" s="17">
        <v>3.5624442705747897E-2</v>
      </c>
      <c r="AH154" s="17" t="s">
        <v>89</v>
      </c>
      <c r="AI154" s="17">
        <v>6.7260593431268001E-2</v>
      </c>
      <c r="AJ154" s="17">
        <v>2.92413920303701E-2</v>
      </c>
      <c r="AK154" s="17">
        <v>4.1253835885663698E-2</v>
      </c>
      <c r="AL154" s="17">
        <v>1.4227232119638399E-2</v>
      </c>
      <c r="AM154" s="17"/>
      <c r="AN154" s="17">
        <v>2.80334363060681E-2</v>
      </c>
      <c r="AO154" s="17">
        <v>5.0560932848453602E-2</v>
      </c>
      <c r="AP154" s="17">
        <v>3.3778629313280698E-2</v>
      </c>
      <c r="AQ154" s="17"/>
      <c r="AR154" s="17">
        <v>2.40084630928275E-2</v>
      </c>
      <c r="AS154" s="17">
        <v>5.8974671915884798E-2</v>
      </c>
      <c r="AT154" s="17">
        <v>5.5847722692015302E-2</v>
      </c>
      <c r="AU154" s="17">
        <v>8.0077704969480704E-2</v>
      </c>
      <c r="AV154" s="17">
        <v>3.2865897563949399E-2</v>
      </c>
      <c r="AW154" s="17"/>
      <c r="AX154" s="17">
        <v>2.8589087648058401E-2</v>
      </c>
      <c r="AY154" s="17">
        <v>6.1960516074595497E-2</v>
      </c>
      <c r="AZ154" s="17">
        <v>2.2339936740230899E-2</v>
      </c>
      <c r="BA154" s="17">
        <v>1.69893007874252E-2</v>
      </c>
      <c r="BB154" s="17">
        <v>2.73041427650649E-2</v>
      </c>
      <c r="BC154" s="17"/>
      <c r="BD154" s="17">
        <v>6.4512604933147297E-2</v>
      </c>
      <c r="BE154" s="17">
        <v>2.8504537848951999E-2</v>
      </c>
      <c r="BF154" s="17">
        <v>3.2396251490200603E-2</v>
      </c>
      <c r="BG154" s="17">
        <v>1.7634476734605001E-2</v>
      </c>
      <c r="BH154" s="17">
        <v>2.9544601765800999E-2</v>
      </c>
      <c r="BI154" s="17">
        <v>3.5788130109916598E-2</v>
      </c>
      <c r="BJ154" s="17"/>
      <c r="BK154" s="17">
        <v>2.4783696079319999E-2</v>
      </c>
      <c r="BL154" s="17">
        <v>3.7191827095134501E-2</v>
      </c>
      <c r="BM154" s="17">
        <v>3.6681374179881203E-2</v>
      </c>
      <c r="BN154" s="17">
        <v>8.4164767914115493E-2</v>
      </c>
      <c r="BO154" s="17">
        <v>5.18204606319905E-2</v>
      </c>
    </row>
    <row r="155" spans="2:67" x14ac:dyDescent="0.35">
      <c r="B155" t="s">
        <v>137</v>
      </c>
      <c r="C155" s="17">
        <v>8.8195331678250694E-2</v>
      </c>
      <c r="D155" s="17">
        <v>9.4384391254691904E-2</v>
      </c>
      <c r="E155" s="17">
        <v>8.2000175084704099E-2</v>
      </c>
      <c r="F155" s="17"/>
      <c r="G155" s="17">
        <v>0.18468738637805701</v>
      </c>
      <c r="H155" s="17">
        <v>0.14246369476262</v>
      </c>
      <c r="I155" s="17">
        <v>0.107922005941402</v>
      </c>
      <c r="J155" s="17">
        <v>6.4046645862643997E-2</v>
      </c>
      <c r="K155" s="17">
        <v>2.6418033790231901E-2</v>
      </c>
      <c r="L155" s="17">
        <v>2.41814888287777E-2</v>
      </c>
      <c r="M155" s="17"/>
      <c r="N155" s="17">
        <v>0.116660210068543</v>
      </c>
      <c r="O155" s="17">
        <v>8.8831213034139003E-2</v>
      </c>
      <c r="P155" s="17">
        <v>7.4021737588194303E-2</v>
      </c>
      <c r="Q155" s="17">
        <v>7.0204864042135398E-2</v>
      </c>
      <c r="R155" s="17"/>
      <c r="S155" s="17">
        <v>0.101252376552981</v>
      </c>
      <c r="T155" s="17">
        <v>6.3434585157139498E-2</v>
      </c>
      <c r="U155" s="17">
        <v>8.2556283026188407E-2</v>
      </c>
      <c r="V155" s="17">
        <v>8.5439766470912795E-2</v>
      </c>
      <c r="W155" s="17">
        <v>6.7384629243840893E-2</v>
      </c>
      <c r="X155" s="17">
        <v>0.15028251986482699</v>
      </c>
      <c r="Y155" s="17">
        <v>8.1049785004842195E-2</v>
      </c>
      <c r="Z155" s="17">
        <v>0.13262885033278499</v>
      </c>
      <c r="AA155" s="17">
        <v>8.9110658926321099E-2</v>
      </c>
      <c r="AB155" s="17">
        <v>5.1805105568566302E-2</v>
      </c>
      <c r="AC155" s="17">
        <v>9.4364825220513204E-2</v>
      </c>
      <c r="AD155" s="17">
        <v>7.5662767648959295E-2</v>
      </c>
      <c r="AE155" s="17"/>
      <c r="AF155" s="17">
        <v>5.8057769544427699E-2</v>
      </c>
      <c r="AG155" s="17">
        <v>0.121372472089853</v>
      </c>
      <c r="AH155" s="17" t="s">
        <v>89</v>
      </c>
      <c r="AI155" s="17">
        <v>7.96256472603038E-2</v>
      </c>
      <c r="AJ155" s="17">
        <v>7.3183735698940003E-2</v>
      </c>
      <c r="AK155" s="17">
        <v>0.120745028371956</v>
      </c>
      <c r="AL155" s="17">
        <v>4.55965014137487E-2</v>
      </c>
      <c r="AM155" s="17"/>
      <c r="AN155" s="17">
        <v>7.1421259364558495E-2</v>
      </c>
      <c r="AO155" s="17">
        <v>0.10218622518131</v>
      </c>
      <c r="AP155" s="17">
        <v>7.6751625684591707E-2</v>
      </c>
      <c r="AQ155" s="17"/>
      <c r="AR155" s="17">
        <v>6.5019696569597094E-2</v>
      </c>
      <c r="AS155" s="17">
        <v>0.14112394090161001</v>
      </c>
      <c r="AT155" s="17">
        <v>6.2614600430977593E-2</v>
      </c>
      <c r="AU155" s="17">
        <v>8.7332786445192795E-2</v>
      </c>
      <c r="AV155" s="17">
        <v>5.4141974873533803E-2</v>
      </c>
      <c r="AW155" s="17"/>
      <c r="AX155" s="17">
        <v>6.8687723090235103E-2</v>
      </c>
      <c r="AY155" s="17">
        <v>0.1143958306994</v>
      </c>
      <c r="AZ155" s="17">
        <v>9.4124766011388805E-2</v>
      </c>
      <c r="BA155" s="17">
        <v>8.07690487696546E-2</v>
      </c>
      <c r="BB155" s="17">
        <v>8.9757303282952394E-2</v>
      </c>
      <c r="BC155" s="17"/>
      <c r="BD155" s="17">
        <v>0.134649126412591</v>
      </c>
      <c r="BE155" s="17">
        <v>7.0986167287625801E-2</v>
      </c>
      <c r="BF155" s="17">
        <v>9.05922842654341E-2</v>
      </c>
      <c r="BG155" s="17">
        <v>9.2971896319946706E-2</v>
      </c>
      <c r="BH155" s="17">
        <v>0.120532042303426</v>
      </c>
      <c r="BI155" s="17">
        <v>3.9214829989117399E-2</v>
      </c>
      <c r="BJ155" s="17"/>
      <c r="BK155" s="17">
        <v>6.7273089887531806E-2</v>
      </c>
      <c r="BL155" s="17">
        <v>7.9814963077296602E-2</v>
      </c>
      <c r="BM155" s="17">
        <v>9.8396584985837504E-2</v>
      </c>
      <c r="BN155" s="17">
        <v>0.12237101363111</v>
      </c>
      <c r="BO155" s="17">
        <v>9.02982510556848E-2</v>
      </c>
    </row>
    <row r="156" spans="2:67" x14ac:dyDescent="0.35">
      <c r="B156" t="s">
        <v>138</v>
      </c>
      <c r="C156" s="17">
        <v>0.26738224416477002</v>
      </c>
      <c r="D156" s="17">
        <v>0.26232421951030799</v>
      </c>
      <c r="E156" s="17">
        <v>0.269158834878089</v>
      </c>
      <c r="F156" s="17"/>
      <c r="G156" s="17">
        <v>0.384847234026644</v>
      </c>
      <c r="H156" s="17">
        <v>0.310486864453623</v>
      </c>
      <c r="I156" s="17">
        <v>0.287431256489525</v>
      </c>
      <c r="J156" s="17">
        <v>0.28865432901120902</v>
      </c>
      <c r="K156" s="17">
        <v>0.215720749545873</v>
      </c>
      <c r="L156" s="17">
        <v>0.15463512003702301</v>
      </c>
      <c r="M156" s="17"/>
      <c r="N156" s="17">
        <v>0.22502446297318099</v>
      </c>
      <c r="O156" s="17">
        <v>0.31859912789931899</v>
      </c>
      <c r="P156" s="17">
        <v>0.28134652889672501</v>
      </c>
      <c r="Q156" s="17">
        <v>0.25026605885036901</v>
      </c>
      <c r="R156" s="17"/>
      <c r="S156" s="17">
        <v>0.25868221599554297</v>
      </c>
      <c r="T156" s="17">
        <v>0.26450528066615397</v>
      </c>
      <c r="U156" s="17">
        <v>0.25593932883454201</v>
      </c>
      <c r="V156" s="17">
        <v>0.22469652111289901</v>
      </c>
      <c r="W156" s="17">
        <v>0.29860840439495201</v>
      </c>
      <c r="X156" s="17">
        <v>0.278411903984917</v>
      </c>
      <c r="Y156" s="17">
        <v>0.26310162560059902</v>
      </c>
      <c r="Z156" s="17">
        <v>0.30141768431347998</v>
      </c>
      <c r="AA156" s="17">
        <v>0.27358314625868302</v>
      </c>
      <c r="AB156" s="17">
        <v>0.28365061530587798</v>
      </c>
      <c r="AC156" s="17">
        <v>0.26344149176473902</v>
      </c>
      <c r="AD156" s="17">
        <v>0.27423902108083298</v>
      </c>
      <c r="AE156" s="17"/>
      <c r="AF156" s="17">
        <v>0.19720284095955801</v>
      </c>
      <c r="AG156" s="17">
        <v>0.32163232402209402</v>
      </c>
      <c r="AH156" s="17" t="s">
        <v>89</v>
      </c>
      <c r="AI156" s="17">
        <v>0.215192112970679</v>
      </c>
      <c r="AJ156" s="17">
        <v>0.32222338833752001</v>
      </c>
      <c r="AK156" s="17">
        <v>0.28979655665572202</v>
      </c>
      <c r="AL156" s="17">
        <v>0.41807661967797899</v>
      </c>
      <c r="AM156" s="17"/>
      <c r="AN156" s="17">
        <v>0.20193184630887601</v>
      </c>
      <c r="AO156" s="17">
        <v>0.266004514124977</v>
      </c>
      <c r="AP156" s="17">
        <v>0.325918991128403</v>
      </c>
      <c r="AQ156" s="17"/>
      <c r="AR156" s="17">
        <v>0.206551137878493</v>
      </c>
      <c r="AS156" s="17">
        <v>0.277749512791576</v>
      </c>
      <c r="AT156" s="17">
        <v>0.31108699939597501</v>
      </c>
      <c r="AU156" s="17">
        <v>0.25413233845627398</v>
      </c>
      <c r="AV156" s="17">
        <v>0.27819766699674198</v>
      </c>
      <c r="AW156" s="17"/>
      <c r="AX156" s="17">
        <v>0.16964363823093701</v>
      </c>
      <c r="AY156" s="17">
        <v>0.29500087269714997</v>
      </c>
      <c r="AZ156" s="17">
        <v>0.28177450072966098</v>
      </c>
      <c r="BA156" s="17">
        <v>0.21349199888152001</v>
      </c>
      <c r="BB156" s="17">
        <v>0.34952673673512402</v>
      </c>
      <c r="BC156" s="17"/>
      <c r="BD156" s="17">
        <v>0.28826038924051101</v>
      </c>
      <c r="BE156" s="17">
        <v>0.173240470226809</v>
      </c>
      <c r="BF156" s="17">
        <v>0.28839354450271498</v>
      </c>
      <c r="BG156" s="17">
        <v>0.214777947707602</v>
      </c>
      <c r="BH156" s="17">
        <v>0.36972788140854701</v>
      </c>
      <c r="BI156" s="17">
        <v>0.29737069536613803</v>
      </c>
      <c r="BJ156" s="17"/>
      <c r="BK156" s="17">
        <v>0.23774001899091601</v>
      </c>
      <c r="BL156" s="17">
        <v>0.29712329437319102</v>
      </c>
      <c r="BM156" s="17">
        <v>0.28519455399710097</v>
      </c>
      <c r="BN156" s="17">
        <v>0.27040960924872498</v>
      </c>
      <c r="BO156" s="17">
        <v>0.25355404894440903</v>
      </c>
    </row>
    <row r="157" spans="2:67" x14ac:dyDescent="0.35">
      <c r="B157" t="s">
        <v>139</v>
      </c>
      <c r="C157" s="17">
        <v>0.57710748951755098</v>
      </c>
      <c r="D157" s="17">
        <v>0.57110356288500097</v>
      </c>
      <c r="E157" s="17">
        <v>0.58773498393328705</v>
      </c>
      <c r="F157" s="17"/>
      <c r="G157" s="17">
        <v>0.33728286638589999</v>
      </c>
      <c r="H157" s="17">
        <v>0.46083994770710601</v>
      </c>
      <c r="I157" s="17">
        <v>0.50954710121355795</v>
      </c>
      <c r="J157" s="17">
        <v>0.59038730003858197</v>
      </c>
      <c r="K157" s="17">
        <v>0.69630139785790601</v>
      </c>
      <c r="L157" s="17">
        <v>0.79684263451001203</v>
      </c>
      <c r="M157" s="17"/>
      <c r="N157" s="17">
        <v>0.59186876503192598</v>
      </c>
      <c r="O157" s="17">
        <v>0.53159716712192995</v>
      </c>
      <c r="P157" s="17">
        <v>0.56281321494052905</v>
      </c>
      <c r="Q157" s="17">
        <v>0.61678458568266503</v>
      </c>
      <c r="R157" s="17"/>
      <c r="S157" s="17">
        <v>0.56083737648242404</v>
      </c>
      <c r="T157" s="17">
        <v>0.60946972942582101</v>
      </c>
      <c r="U157" s="17">
        <v>0.59747844393016403</v>
      </c>
      <c r="V157" s="17">
        <v>0.61404976804114597</v>
      </c>
      <c r="W157" s="17">
        <v>0.56346541968469999</v>
      </c>
      <c r="X157" s="17">
        <v>0.51050609650438294</v>
      </c>
      <c r="Y157" s="17">
        <v>0.58571819747143195</v>
      </c>
      <c r="Z157" s="17">
        <v>0.53079487810417203</v>
      </c>
      <c r="AA157" s="17">
        <v>0.54621759237770995</v>
      </c>
      <c r="AB157" s="17">
        <v>0.60665845010282904</v>
      </c>
      <c r="AC157" s="17">
        <v>0.58267819564844603</v>
      </c>
      <c r="AD157" s="17">
        <v>0.63366960342752499</v>
      </c>
      <c r="AE157" s="17"/>
      <c r="AF157" s="17">
        <v>0.68435051604128505</v>
      </c>
      <c r="AG157" s="17">
        <v>0.49859422972241701</v>
      </c>
      <c r="AH157" s="17" t="s">
        <v>89</v>
      </c>
      <c r="AI157" s="17">
        <v>0.60749631089123601</v>
      </c>
      <c r="AJ157" s="17">
        <v>0.53382572884257895</v>
      </c>
      <c r="AK157" s="17">
        <v>0.52246483871403004</v>
      </c>
      <c r="AL157" s="17">
        <v>0.45971005998794401</v>
      </c>
      <c r="AM157" s="17"/>
      <c r="AN157" s="17">
        <v>0.67343234630029403</v>
      </c>
      <c r="AO157" s="17">
        <v>0.56087680278442298</v>
      </c>
      <c r="AP157" s="17">
        <v>0.51993328983245002</v>
      </c>
      <c r="AQ157" s="17"/>
      <c r="AR157" s="17">
        <v>0.67798353137353395</v>
      </c>
      <c r="AS157" s="17">
        <v>0.49848177927203502</v>
      </c>
      <c r="AT157" s="17">
        <v>0.56168521339870603</v>
      </c>
      <c r="AU157" s="17">
        <v>0.53142695970033904</v>
      </c>
      <c r="AV157" s="17">
        <v>0.58820097664305604</v>
      </c>
      <c r="AW157" s="17"/>
      <c r="AX157" s="17">
        <v>0.71109647809426302</v>
      </c>
      <c r="AY157" s="17">
        <v>0.50554920094195199</v>
      </c>
      <c r="AZ157" s="17">
        <v>0.57811191427007802</v>
      </c>
      <c r="BA157" s="17">
        <v>0.65209355789370804</v>
      </c>
      <c r="BB157" s="17">
        <v>0.49649995325444402</v>
      </c>
      <c r="BC157" s="17"/>
      <c r="BD157" s="17">
        <v>0.49100579043797998</v>
      </c>
      <c r="BE157" s="17">
        <v>0.70567010358208004</v>
      </c>
      <c r="BF157" s="17">
        <v>0.55863136614840803</v>
      </c>
      <c r="BG157" s="17">
        <v>0.64828961910099903</v>
      </c>
      <c r="BH157" s="17">
        <v>0.44803370718895202</v>
      </c>
      <c r="BI157" s="17">
        <v>0.575590986941655</v>
      </c>
      <c r="BJ157" s="17"/>
      <c r="BK157" s="17">
        <v>0.647543839226285</v>
      </c>
      <c r="BL157" s="17">
        <v>0.54993124330924603</v>
      </c>
      <c r="BM157" s="17">
        <v>0.55266203057199403</v>
      </c>
      <c r="BN157" s="17">
        <v>0.48541725307420303</v>
      </c>
      <c r="BO157" s="17">
        <v>0.60432723936791599</v>
      </c>
    </row>
    <row r="158" spans="2:67" x14ac:dyDescent="0.35">
      <c r="B158" t="s">
        <v>87</v>
      </c>
      <c r="C158" s="17">
        <v>2.8871023551142801E-2</v>
      </c>
      <c r="D158" s="17">
        <v>2.8261190728759999E-2</v>
      </c>
      <c r="E158" s="17">
        <v>2.76237624262595E-2</v>
      </c>
      <c r="F158" s="17"/>
      <c r="G158" s="17">
        <v>4.188653897768E-2</v>
      </c>
      <c r="H158" s="17">
        <v>3.1476502668279997E-2</v>
      </c>
      <c r="I158" s="17">
        <v>4.09361892777933E-2</v>
      </c>
      <c r="J158" s="17">
        <v>2.3426154094862199E-2</v>
      </c>
      <c r="K158" s="17">
        <v>3.6289300515218698E-2</v>
      </c>
      <c r="L158" s="17">
        <v>7.6686657355010696E-3</v>
      </c>
      <c r="M158" s="17"/>
      <c r="N158" s="17">
        <v>2.43492475119809E-2</v>
      </c>
      <c r="O158" s="17">
        <v>2.27820433448171E-2</v>
      </c>
      <c r="P158" s="17">
        <v>3.3739832373779602E-2</v>
      </c>
      <c r="Q158" s="17">
        <v>3.6070018047116403E-2</v>
      </c>
      <c r="R158" s="17"/>
      <c r="S158" s="17">
        <v>3.4344831271940303E-2</v>
      </c>
      <c r="T158" s="17">
        <v>3.5597040002530098E-2</v>
      </c>
      <c r="U158" s="17">
        <v>3.6294746233472397E-2</v>
      </c>
      <c r="V158" s="17">
        <v>3.6788769433409897E-2</v>
      </c>
      <c r="W158" s="17">
        <v>3.4000405381374499E-2</v>
      </c>
      <c r="X158" s="17">
        <v>1.13634307838993E-2</v>
      </c>
      <c r="Y158" s="17">
        <v>2.3057142308736699E-2</v>
      </c>
      <c r="Z158" s="17">
        <v>2.3760602139121401E-2</v>
      </c>
      <c r="AA158" s="17">
        <v>2.9395410369301201E-2</v>
      </c>
      <c r="AB158" s="17">
        <v>3.0828208423044699E-2</v>
      </c>
      <c r="AC158" s="17">
        <v>2.0167483812748702E-2</v>
      </c>
      <c r="AD158" s="17">
        <v>0</v>
      </c>
      <c r="AE158" s="17"/>
      <c r="AF158" s="17">
        <v>2.4373168986750599E-2</v>
      </c>
      <c r="AG158" s="17">
        <v>2.2776531459889501E-2</v>
      </c>
      <c r="AH158" s="17" t="s">
        <v>89</v>
      </c>
      <c r="AI158" s="17">
        <v>3.0425335446513099E-2</v>
      </c>
      <c r="AJ158" s="17">
        <v>4.1525755090591102E-2</v>
      </c>
      <c r="AK158" s="17">
        <v>2.57397403726282E-2</v>
      </c>
      <c r="AL158" s="17">
        <v>6.2389586800689699E-2</v>
      </c>
      <c r="AM158" s="17"/>
      <c r="AN158" s="17">
        <v>2.5181111720203299E-2</v>
      </c>
      <c r="AO158" s="17">
        <v>2.0371525060836601E-2</v>
      </c>
      <c r="AP158" s="17">
        <v>4.3617464041274999E-2</v>
      </c>
      <c r="AQ158" s="17"/>
      <c r="AR158" s="17">
        <v>2.64371710855483E-2</v>
      </c>
      <c r="AS158" s="17">
        <v>2.3670095118894501E-2</v>
      </c>
      <c r="AT158" s="17">
        <v>8.7654640823263703E-3</v>
      </c>
      <c r="AU158" s="17">
        <v>4.7030210428713401E-2</v>
      </c>
      <c r="AV158" s="17">
        <v>4.65934839227184E-2</v>
      </c>
      <c r="AW158" s="17"/>
      <c r="AX158" s="17">
        <v>2.19830729365065E-2</v>
      </c>
      <c r="AY158" s="17">
        <v>2.30935795869027E-2</v>
      </c>
      <c r="AZ158" s="17">
        <v>2.3648882248641801E-2</v>
      </c>
      <c r="BA158" s="17">
        <v>3.6656093667692097E-2</v>
      </c>
      <c r="BB158" s="17">
        <v>3.6911863962415199E-2</v>
      </c>
      <c r="BC158" s="17"/>
      <c r="BD158" s="17">
        <v>2.15720889757712E-2</v>
      </c>
      <c r="BE158" s="17">
        <v>2.1598721054533601E-2</v>
      </c>
      <c r="BF158" s="17">
        <v>2.9986553593241799E-2</v>
      </c>
      <c r="BG158" s="17">
        <v>2.6326060136847601E-2</v>
      </c>
      <c r="BH158" s="17">
        <v>3.2161767333273403E-2</v>
      </c>
      <c r="BI158" s="17">
        <v>5.2035357593173501E-2</v>
      </c>
      <c r="BJ158" s="17"/>
      <c r="BK158" s="17">
        <v>2.2659355815947E-2</v>
      </c>
      <c r="BL158" s="17">
        <v>3.5938672145132397E-2</v>
      </c>
      <c r="BM158" s="17">
        <v>2.7065456265186399E-2</v>
      </c>
      <c r="BN158" s="17">
        <v>3.7637356131845802E-2</v>
      </c>
      <c r="BO158" s="17">
        <v>0</v>
      </c>
    </row>
    <row r="159" spans="2:67" x14ac:dyDescent="0.35">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row>
    <row r="160" spans="2:67" x14ac:dyDescent="0.35">
      <c r="B160" s="6" t="s">
        <v>153</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row>
    <row r="161" spans="2:67" x14ac:dyDescent="0.35">
      <c r="B161" s="21" t="s">
        <v>91</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row>
    <row r="162" spans="2:67" x14ac:dyDescent="0.35">
      <c r="B162" t="s">
        <v>147</v>
      </c>
      <c r="C162" s="17">
        <v>4.2082218053567703E-2</v>
      </c>
      <c r="D162" s="17">
        <v>5.1762005810455598E-2</v>
      </c>
      <c r="E162" s="17">
        <v>3.2110609587987601E-2</v>
      </c>
      <c r="F162" s="17"/>
      <c r="G162" s="17">
        <v>9.1888851408489597E-2</v>
      </c>
      <c r="H162" s="17">
        <v>8.5063943665317401E-2</v>
      </c>
      <c r="I162" s="17">
        <v>5.4511700408195397E-2</v>
      </c>
      <c r="J162" s="17">
        <v>1.11683851622879E-2</v>
      </c>
      <c r="K162" s="17">
        <v>7.13343207649632E-3</v>
      </c>
      <c r="L162" s="17">
        <v>1.2009007047143999E-2</v>
      </c>
      <c r="M162" s="17"/>
      <c r="N162" s="17">
        <v>6.5676583362365606E-2</v>
      </c>
      <c r="O162" s="17">
        <v>3.4896826696163098E-2</v>
      </c>
      <c r="P162" s="17">
        <v>4.6158668186407403E-2</v>
      </c>
      <c r="Q162" s="17">
        <v>2.0939474543306299E-2</v>
      </c>
      <c r="R162" s="17"/>
      <c r="S162" s="17">
        <v>8.3955798114682498E-2</v>
      </c>
      <c r="T162" s="17">
        <v>1.9330762142551298E-2</v>
      </c>
      <c r="U162" s="17">
        <v>2.9228243877992E-2</v>
      </c>
      <c r="V162" s="17">
        <v>4.1511806830041603E-2</v>
      </c>
      <c r="W162" s="17">
        <v>3.5256206916522301E-2</v>
      </c>
      <c r="X162" s="17">
        <v>6.1682496685099703E-2</v>
      </c>
      <c r="Y162" s="17">
        <v>1.8094700402314201E-2</v>
      </c>
      <c r="Z162" s="17">
        <v>5.75026818481367E-2</v>
      </c>
      <c r="AA162" s="17">
        <v>6.1733622007063699E-2</v>
      </c>
      <c r="AB162" s="17">
        <v>1.56502388045895E-2</v>
      </c>
      <c r="AC162" s="17">
        <v>2.64964085253818E-2</v>
      </c>
      <c r="AD162" s="17">
        <v>1.43488369447773E-2</v>
      </c>
      <c r="AE162" s="17"/>
      <c r="AF162" s="17">
        <v>4.3654809781681E-2</v>
      </c>
      <c r="AG162" s="17">
        <v>2.1547019258855198E-2</v>
      </c>
      <c r="AH162" s="17" t="s">
        <v>89</v>
      </c>
      <c r="AI162" s="17">
        <v>4.2571306189910799E-2</v>
      </c>
      <c r="AJ162" s="17">
        <v>4.9926557492884903E-2</v>
      </c>
      <c r="AK162" s="17">
        <v>6.4706152707466796E-2</v>
      </c>
      <c r="AL162" s="17">
        <v>1.62578403818519E-2</v>
      </c>
      <c r="AM162" s="17"/>
      <c r="AN162" s="17">
        <v>3.12395258669434E-2</v>
      </c>
      <c r="AO162" s="17">
        <v>5.1319394971052097E-2</v>
      </c>
      <c r="AP162" s="17">
        <v>3.6101730475060101E-2</v>
      </c>
      <c r="AQ162" s="17"/>
      <c r="AR162" s="17">
        <v>3.8500260927499703E-2</v>
      </c>
      <c r="AS162" s="17">
        <v>6.6181665448688504E-2</v>
      </c>
      <c r="AT162" s="17">
        <v>2.6679924011446001E-2</v>
      </c>
      <c r="AU162" s="17">
        <v>9.4798606195409404E-2</v>
      </c>
      <c r="AV162" s="17">
        <v>1.87399058482337E-2</v>
      </c>
      <c r="AW162" s="17"/>
      <c r="AX162" s="17">
        <v>3.6664198039336099E-2</v>
      </c>
      <c r="AY162" s="17">
        <v>6.4388977374920706E-2</v>
      </c>
      <c r="AZ162" s="17">
        <v>3.4439129086538497E-2</v>
      </c>
      <c r="BA162" s="17">
        <v>2.56674955125471E-2</v>
      </c>
      <c r="BB162" s="17">
        <v>3.81898906806915E-2</v>
      </c>
      <c r="BC162" s="17"/>
      <c r="BD162" s="17">
        <v>6.8235442612948699E-2</v>
      </c>
      <c r="BE162" s="17">
        <v>5.0759977815357203E-2</v>
      </c>
      <c r="BF162" s="17">
        <v>1.9963144648593899E-2</v>
      </c>
      <c r="BG162" s="17">
        <v>3.1964475128213203E-2</v>
      </c>
      <c r="BH162" s="17">
        <v>4.1095873414974601E-2</v>
      </c>
      <c r="BI162" s="17">
        <v>4.6394824716626598E-3</v>
      </c>
      <c r="BJ162" s="17"/>
      <c r="BK162" s="17">
        <v>2.22847558702346E-2</v>
      </c>
      <c r="BL162" s="17">
        <v>2.3284012244345401E-2</v>
      </c>
      <c r="BM162" s="17">
        <v>3.9135070414245403E-2</v>
      </c>
      <c r="BN162" s="17">
        <v>9.71763999491779E-2</v>
      </c>
      <c r="BO162" s="17">
        <v>0.19625176151469101</v>
      </c>
    </row>
    <row r="163" spans="2:67" x14ac:dyDescent="0.35">
      <c r="B163" t="s">
        <v>148</v>
      </c>
      <c r="C163" s="17">
        <v>0.155221860308071</v>
      </c>
      <c r="D163" s="17">
        <v>0.166613900950637</v>
      </c>
      <c r="E163" s="17">
        <v>0.14460703288055399</v>
      </c>
      <c r="F163" s="17"/>
      <c r="G163" s="17">
        <v>0.21052695190208401</v>
      </c>
      <c r="H163" s="17">
        <v>0.24613240021799301</v>
      </c>
      <c r="I163" s="17">
        <v>0.19731520179366499</v>
      </c>
      <c r="J163" s="17">
        <v>0.15104183179647401</v>
      </c>
      <c r="K163" s="17">
        <v>8.7676763434416494E-2</v>
      </c>
      <c r="L163" s="17">
        <v>5.8740036744700699E-2</v>
      </c>
      <c r="M163" s="17"/>
      <c r="N163" s="17">
        <v>0.211435873485535</v>
      </c>
      <c r="O163" s="17">
        <v>0.14855203921153301</v>
      </c>
      <c r="P163" s="17">
        <v>0.160800846553214</v>
      </c>
      <c r="Q163" s="17">
        <v>9.8189139108324594E-2</v>
      </c>
      <c r="R163" s="17"/>
      <c r="S163" s="17">
        <v>0.24033495985081699</v>
      </c>
      <c r="T163" s="17">
        <v>0.118819694764772</v>
      </c>
      <c r="U163" s="17">
        <v>0.111201725309773</v>
      </c>
      <c r="V163" s="17">
        <v>0.13218625418191099</v>
      </c>
      <c r="W163" s="17">
        <v>0.17047200259231299</v>
      </c>
      <c r="X163" s="17">
        <v>0.15661264204398401</v>
      </c>
      <c r="Y163" s="17">
        <v>0.178943802584831</v>
      </c>
      <c r="Z163" s="17">
        <v>9.5501361118663503E-2</v>
      </c>
      <c r="AA163" s="17">
        <v>0.16734769629775501</v>
      </c>
      <c r="AB163" s="17">
        <v>0.108148274249227</v>
      </c>
      <c r="AC163" s="17">
        <v>0.158894223508625</v>
      </c>
      <c r="AD163" s="17">
        <v>0.16853868215079201</v>
      </c>
      <c r="AE163" s="17"/>
      <c r="AF163" s="17">
        <v>0.12693699024566399</v>
      </c>
      <c r="AG163" s="17">
        <v>0.180011899724557</v>
      </c>
      <c r="AH163" s="17" t="s">
        <v>89</v>
      </c>
      <c r="AI163" s="17">
        <v>0.17153187534919401</v>
      </c>
      <c r="AJ163" s="17">
        <v>0.15202303316131799</v>
      </c>
      <c r="AK163" s="17">
        <v>0.18112684570513701</v>
      </c>
      <c r="AL163" s="17">
        <v>0.111698618904549</v>
      </c>
      <c r="AM163" s="17"/>
      <c r="AN163" s="17">
        <v>0.124695748377754</v>
      </c>
      <c r="AO163" s="17">
        <v>0.16922045642931199</v>
      </c>
      <c r="AP163" s="17">
        <v>0.192783900579896</v>
      </c>
      <c r="AQ163" s="17"/>
      <c r="AR163" s="17">
        <v>0.12889502247349099</v>
      </c>
      <c r="AS163" s="17">
        <v>0.19839010062262299</v>
      </c>
      <c r="AT163" s="17">
        <v>0.144769436690389</v>
      </c>
      <c r="AU163" s="17">
        <v>0.15508088590011301</v>
      </c>
      <c r="AV163" s="17">
        <v>0.13968559476324499</v>
      </c>
      <c r="AW163" s="17"/>
      <c r="AX163" s="17">
        <v>0.14508974571131</v>
      </c>
      <c r="AY163" s="17">
        <v>0.19979852781497501</v>
      </c>
      <c r="AZ163" s="17">
        <v>0.12786588540612401</v>
      </c>
      <c r="BA163" s="17">
        <v>0.122185193192546</v>
      </c>
      <c r="BB163" s="17">
        <v>0.17674831726842299</v>
      </c>
      <c r="BC163" s="17"/>
      <c r="BD163" s="17">
        <v>0.22079968734845301</v>
      </c>
      <c r="BE163" s="17">
        <v>0.142385655367439</v>
      </c>
      <c r="BF163" s="17">
        <v>0.14795868581959401</v>
      </c>
      <c r="BG163" s="17">
        <v>0.112725747852404</v>
      </c>
      <c r="BH163" s="17">
        <v>0.17385992083330301</v>
      </c>
      <c r="BI163" s="17">
        <v>8.19238592260111E-2</v>
      </c>
      <c r="BJ163" s="17"/>
      <c r="BK163" s="17">
        <v>0.106614464628608</v>
      </c>
      <c r="BL163" s="17">
        <v>0.126527878548027</v>
      </c>
      <c r="BM163" s="17">
        <v>0.18097165428943399</v>
      </c>
      <c r="BN163" s="17">
        <v>0.25060483900824798</v>
      </c>
      <c r="BO163" s="17">
        <v>0.34456631262925103</v>
      </c>
    </row>
    <row r="164" spans="2:67" x14ac:dyDescent="0.35">
      <c r="B164" t="s">
        <v>149</v>
      </c>
      <c r="C164" s="17">
        <v>0.191076929912048</v>
      </c>
      <c r="D164" s="17">
        <v>0.18027656244256801</v>
      </c>
      <c r="E164" s="17">
        <v>0.202454979460645</v>
      </c>
      <c r="F164" s="17"/>
      <c r="G164" s="17">
        <v>0.27892858974054202</v>
      </c>
      <c r="H164" s="17">
        <v>0.238891494143533</v>
      </c>
      <c r="I164" s="17">
        <v>0.188373242574253</v>
      </c>
      <c r="J164" s="17">
        <v>0.18880575315069401</v>
      </c>
      <c r="K164" s="17">
        <v>0.160918950315733</v>
      </c>
      <c r="L164" s="17">
        <v>0.117442144037662</v>
      </c>
      <c r="M164" s="17"/>
      <c r="N164" s="17">
        <v>0.187641729931942</v>
      </c>
      <c r="O164" s="17">
        <v>0.189637616218163</v>
      </c>
      <c r="P164" s="17">
        <v>0.20955523082739999</v>
      </c>
      <c r="Q164" s="17">
        <v>0.17822104129667701</v>
      </c>
      <c r="R164" s="17"/>
      <c r="S164" s="17">
        <v>0.176738797250651</v>
      </c>
      <c r="T164" s="17">
        <v>0.161186252042953</v>
      </c>
      <c r="U164" s="17">
        <v>0.20817016204683</v>
      </c>
      <c r="V164" s="17">
        <v>0.154168287502638</v>
      </c>
      <c r="W164" s="17">
        <v>0.17838058759894099</v>
      </c>
      <c r="X164" s="17">
        <v>0.192540658699733</v>
      </c>
      <c r="Y164" s="17">
        <v>0.22398851817946799</v>
      </c>
      <c r="Z164" s="17">
        <v>0.23235225431401199</v>
      </c>
      <c r="AA164" s="17">
        <v>0.20680286487449301</v>
      </c>
      <c r="AB164" s="17">
        <v>0.17957749955385399</v>
      </c>
      <c r="AC164" s="17">
        <v>0.24738301502242499</v>
      </c>
      <c r="AD164" s="17">
        <v>0.218582296531003</v>
      </c>
      <c r="AE164" s="17"/>
      <c r="AF164" s="17">
        <v>0.154010095485136</v>
      </c>
      <c r="AG164" s="17">
        <v>0.21463913404346799</v>
      </c>
      <c r="AH164" s="17" t="s">
        <v>89</v>
      </c>
      <c r="AI164" s="17">
        <v>0.22664962472163999</v>
      </c>
      <c r="AJ164" s="17">
        <v>0.18666825935501999</v>
      </c>
      <c r="AK164" s="17">
        <v>0.21753293404650101</v>
      </c>
      <c r="AL164" s="17">
        <v>0.16867274240803101</v>
      </c>
      <c r="AM164" s="17"/>
      <c r="AN164" s="17">
        <v>0.16108977098449501</v>
      </c>
      <c r="AO164" s="17">
        <v>0.19112264453230501</v>
      </c>
      <c r="AP164" s="17">
        <v>0.226238238352687</v>
      </c>
      <c r="AQ164" s="17"/>
      <c r="AR164" s="17">
        <v>0.16089744012061499</v>
      </c>
      <c r="AS164" s="17">
        <v>0.20186639961696001</v>
      </c>
      <c r="AT164" s="17">
        <v>0.17629645004533001</v>
      </c>
      <c r="AU164" s="17">
        <v>0.17872647346353501</v>
      </c>
      <c r="AV164" s="17">
        <v>0.22061034368586799</v>
      </c>
      <c r="AW164" s="17"/>
      <c r="AX164" s="17">
        <v>0.14954759873784801</v>
      </c>
      <c r="AY164" s="17">
        <v>0.21091375791314401</v>
      </c>
      <c r="AZ164" s="17">
        <v>0.19569944683122301</v>
      </c>
      <c r="BA164" s="17">
        <v>0.153170102762622</v>
      </c>
      <c r="BB164" s="17">
        <v>0.208926779988618</v>
      </c>
      <c r="BC164" s="17"/>
      <c r="BD164" s="17">
        <v>0.22524634429576701</v>
      </c>
      <c r="BE164" s="17">
        <v>0.13934332230806501</v>
      </c>
      <c r="BF164" s="17">
        <v>0.141735071136149</v>
      </c>
      <c r="BG164" s="17">
        <v>0.18049444384712701</v>
      </c>
      <c r="BH164" s="17">
        <v>0.28358444795049598</v>
      </c>
      <c r="BI164" s="17">
        <v>0.17109086982652</v>
      </c>
      <c r="BJ164" s="17"/>
      <c r="BK164" s="17">
        <v>0.16225319049343101</v>
      </c>
      <c r="BL164" s="17">
        <v>0.222593345931314</v>
      </c>
      <c r="BM164" s="17">
        <v>0.196966757384162</v>
      </c>
      <c r="BN164" s="17">
        <v>0.19709189323519199</v>
      </c>
      <c r="BO164" s="17">
        <v>0.16316782060323601</v>
      </c>
    </row>
    <row r="165" spans="2:67" x14ac:dyDescent="0.35">
      <c r="B165" t="s">
        <v>150</v>
      </c>
      <c r="C165" s="17">
        <v>0.181318902305558</v>
      </c>
      <c r="D165" s="17">
        <v>0.15374672080866</v>
      </c>
      <c r="E165" s="17">
        <v>0.207037161657389</v>
      </c>
      <c r="F165" s="17"/>
      <c r="G165" s="17">
        <v>0.14715714585919801</v>
      </c>
      <c r="H165" s="17">
        <v>0.15754661457695099</v>
      </c>
      <c r="I165" s="17">
        <v>0.201392695866802</v>
      </c>
      <c r="J165" s="17">
        <v>0.190940468845545</v>
      </c>
      <c r="K165" s="17">
        <v>0.18578919614664499</v>
      </c>
      <c r="L165" s="17">
        <v>0.196553051144227</v>
      </c>
      <c r="M165" s="17"/>
      <c r="N165" s="17">
        <v>0.20317279066038699</v>
      </c>
      <c r="O165" s="17">
        <v>0.18203687882545999</v>
      </c>
      <c r="P165" s="17">
        <v>0.18766444875170399</v>
      </c>
      <c r="Q165" s="17">
        <v>0.15100167516469901</v>
      </c>
      <c r="R165" s="17"/>
      <c r="S165" s="17">
        <v>0.15821031309656999</v>
      </c>
      <c r="T165" s="17">
        <v>0.219258839463847</v>
      </c>
      <c r="U165" s="17">
        <v>0.162602355896941</v>
      </c>
      <c r="V165" s="17">
        <v>0.18369841944375001</v>
      </c>
      <c r="W165" s="17">
        <v>0.19721678864200201</v>
      </c>
      <c r="X165" s="17">
        <v>0.201408889380468</v>
      </c>
      <c r="Y165" s="17">
        <v>0.12830133631781401</v>
      </c>
      <c r="Z165" s="17">
        <v>0.237939251561917</v>
      </c>
      <c r="AA165" s="17">
        <v>0.16052962934479001</v>
      </c>
      <c r="AB165" s="17">
        <v>0.19675123214416601</v>
      </c>
      <c r="AC165" s="17">
        <v>0.18268236663305101</v>
      </c>
      <c r="AD165" s="17">
        <v>0.16381200969832699</v>
      </c>
      <c r="AE165" s="17"/>
      <c r="AF165" s="17">
        <v>0.181459428007364</v>
      </c>
      <c r="AG165" s="17">
        <v>0.22637647509123601</v>
      </c>
      <c r="AH165" s="17" t="s">
        <v>89</v>
      </c>
      <c r="AI165" s="17">
        <v>0.121610550592902</v>
      </c>
      <c r="AJ165" s="17">
        <v>0.15190264752339599</v>
      </c>
      <c r="AK165" s="17">
        <v>0.159915696371671</v>
      </c>
      <c r="AL165" s="17">
        <v>0.172606548338716</v>
      </c>
      <c r="AM165" s="17"/>
      <c r="AN165" s="17">
        <v>0.18175391959341899</v>
      </c>
      <c r="AO165" s="17">
        <v>0.183855564936349</v>
      </c>
      <c r="AP165" s="17">
        <v>0.18215221397279499</v>
      </c>
      <c r="AQ165" s="17"/>
      <c r="AR165" s="17">
        <v>0.17702429520358201</v>
      </c>
      <c r="AS165" s="17">
        <v>0.18399544319705799</v>
      </c>
      <c r="AT165" s="17">
        <v>0.19832428590885401</v>
      </c>
      <c r="AU165" s="17">
        <v>0.16726856522833</v>
      </c>
      <c r="AV165" s="17">
        <v>0.175986518706547</v>
      </c>
      <c r="AW165" s="17"/>
      <c r="AX165" s="17">
        <v>0.169280095424759</v>
      </c>
      <c r="AY165" s="17">
        <v>0.182465877756292</v>
      </c>
      <c r="AZ165" s="17">
        <v>0.206740724111761</v>
      </c>
      <c r="BA165" s="17">
        <v>0.17682548651983801</v>
      </c>
      <c r="BB165" s="17">
        <v>0.17784074398458599</v>
      </c>
      <c r="BC165" s="17"/>
      <c r="BD165" s="17">
        <v>0.18383496114799</v>
      </c>
      <c r="BE165" s="17">
        <v>0.18158663733338701</v>
      </c>
      <c r="BF165" s="17">
        <v>0.24495011018249399</v>
      </c>
      <c r="BG165" s="17">
        <v>0.16714336737295901</v>
      </c>
      <c r="BH165" s="17">
        <v>0.16876436425799199</v>
      </c>
      <c r="BI165" s="17">
        <v>0.15598128448807</v>
      </c>
      <c r="BJ165" s="17"/>
      <c r="BK165" s="17">
        <v>0.19454398562657199</v>
      </c>
      <c r="BL165" s="17">
        <v>0.16127217119679699</v>
      </c>
      <c r="BM165" s="17">
        <v>0.192336817981761</v>
      </c>
      <c r="BN165" s="17">
        <v>0.194038747462531</v>
      </c>
      <c r="BO165" s="17">
        <v>0.200504602323715</v>
      </c>
    </row>
    <row r="166" spans="2:67" x14ac:dyDescent="0.35">
      <c r="B166" t="s">
        <v>151</v>
      </c>
      <c r="C166" s="17">
        <v>0.33999313256212199</v>
      </c>
      <c r="D166" s="17">
        <v>0.37580526367178002</v>
      </c>
      <c r="E166" s="17">
        <v>0.30455155502199199</v>
      </c>
      <c r="F166" s="17"/>
      <c r="G166" s="17">
        <v>0.137472609438996</v>
      </c>
      <c r="H166" s="17">
        <v>0.17802055066838501</v>
      </c>
      <c r="I166" s="17">
        <v>0.28522698276282099</v>
      </c>
      <c r="J166" s="17">
        <v>0.37276806714562499</v>
      </c>
      <c r="K166" s="17">
        <v>0.46848441625981402</v>
      </c>
      <c r="L166" s="17">
        <v>0.53945580162179496</v>
      </c>
      <c r="M166" s="17"/>
      <c r="N166" s="17">
        <v>0.277059485596304</v>
      </c>
      <c r="O166" s="17">
        <v>0.34016633296743998</v>
      </c>
      <c r="P166" s="17">
        <v>0.298185832811801</v>
      </c>
      <c r="Q166" s="17">
        <v>0.44583175295487598</v>
      </c>
      <c r="R166" s="17"/>
      <c r="S166" s="17">
        <v>0.24389159914217901</v>
      </c>
      <c r="T166" s="17">
        <v>0.39024290922385302</v>
      </c>
      <c r="U166" s="17">
        <v>0.42480386379067298</v>
      </c>
      <c r="V166" s="17">
        <v>0.410835645429805</v>
      </c>
      <c r="W166" s="17">
        <v>0.34607386920768102</v>
      </c>
      <c r="X166" s="17">
        <v>0.29366179875197301</v>
      </c>
      <c r="Y166" s="17">
        <v>0.34564003209864402</v>
      </c>
      <c r="Z166" s="17">
        <v>0.30354091106137998</v>
      </c>
      <c r="AA166" s="17">
        <v>0.278698560920634</v>
      </c>
      <c r="AB166" s="17">
        <v>0.41644950332009301</v>
      </c>
      <c r="AC166" s="17">
        <v>0.28890129333597397</v>
      </c>
      <c r="AD166" s="17">
        <v>0.37264363307444498</v>
      </c>
      <c r="AE166" s="17"/>
      <c r="AF166" s="17">
        <v>0.42607558484941699</v>
      </c>
      <c r="AG166" s="17">
        <v>0.28167690352859198</v>
      </c>
      <c r="AH166" s="17" t="s">
        <v>89</v>
      </c>
      <c r="AI166" s="17">
        <v>0.35798244868775603</v>
      </c>
      <c r="AJ166" s="17">
        <v>0.37106643666818201</v>
      </c>
      <c r="AK166" s="17">
        <v>0.26171841523747402</v>
      </c>
      <c r="AL166" s="17">
        <v>0.27319501854414102</v>
      </c>
      <c r="AM166" s="17"/>
      <c r="AN166" s="17">
        <v>0.44152064501189697</v>
      </c>
      <c r="AO166" s="17">
        <v>0.32756890045039</v>
      </c>
      <c r="AP166" s="17">
        <v>0.233570154956178</v>
      </c>
      <c r="AQ166" s="17"/>
      <c r="AR166" s="17">
        <v>0.42339427320872902</v>
      </c>
      <c r="AS166" s="17">
        <v>0.26603079396552098</v>
      </c>
      <c r="AT166" s="17">
        <v>0.41204203729153199</v>
      </c>
      <c r="AU166" s="17">
        <v>0.30674656320549298</v>
      </c>
      <c r="AV166" s="17">
        <v>0.30822174864782598</v>
      </c>
      <c r="AW166" s="17"/>
      <c r="AX166" s="17">
        <v>0.44034037633853301</v>
      </c>
      <c r="AY166" s="17">
        <v>0.260098719165342</v>
      </c>
      <c r="AZ166" s="17">
        <v>0.38845669934815402</v>
      </c>
      <c r="BA166" s="17">
        <v>0.44885002188405099</v>
      </c>
      <c r="BB166" s="17">
        <v>0.28782403863244399</v>
      </c>
      <c r="BC166" s="17"/>
      <c r="BD166" s="17">
        <v>0.22937086291082801</v>
      </c>
      <c r="BE166" s="17">
        <v>0.41954047482127899</v>
      </c>
      <c r="BF166" s="17">
        <v>0.39467161976236698</v>
      </c>
      <c r="BG166" s="17">
        <v>0.41180854951207602</v>
      </c>
      <c r="BH166" s="17">
        <v>0.23466462508323399</v>
      </c>
      <c r="BI166" s="17">
        <v>0.407350260487645</v>
      </c>
      <c r="BJ166" s="17"/>
      <c r="BK166" s="17">
        <v>0.40991300304585998</v>
      </c>
      <c r="BL166" s="17">
        <v>0.36280687789146998</v>
      </c>
      <c r="BM166" s="17">
        <v>0.30483217168914301</v>
      </c>
      <c r="BN166" s="17">
        <v>0.20302203132725999</v>
      </c>
      <c r="BO166" s="17">
        <v>6.98908185563102E-2</v>
      </c>
    </row>
    <row r="167" spans="2:67" x14ac:dyDescent="0.35">
      <c r="B167" t="s">
        <v>87</v>
      </c>
      <c r="C167" s="17">
        <v>9.0306956858633797E-2</v>
      </c>
      <c r="D167" s="17">
        <v>7.1795546315898698E-2</v>
      </c>
      <c r="E167" s="17">
        <v>0.109238661391432</v>
      </c>
      <c r="F167" s="17"/>
      <c r="G167" s="17">
        <v>0.134025851650689</v>
      </c>
      <c r="H167" s="17">
        <v>9.4344996727820998E-2</v>
      </c>
      <c r="I167" s="17">
        <v>7.3180176594263693E-2</v>
      </c>
      <c r="J167" s="17">
        <v>8.5275493899374305E-2</v>
      </c>
      <c r="K167" s="17">
        <v>8.9997241766895594E-2</v>
      </c>
      <c r="L167" s="17">
        <v>7.5799959404471498E-2</v>
      </c>
      <c r="M167" s="17"/>
      <c r="N167" s="17">
        <v>5.5013536963466399E-2</v>
      </c>
      <c r="O167" s="17">
        <v>0.104710306081241</v>
      </c>
      <c r="P167" s="17">
        <v>9.7634972869473494E-2</v>
      </c>
      <c r="Q167" s="17">
        <v>0.10581691693211701</v>
      </c>
      <c r="R167" s="17"/>
      <c r="S167" s="17">
        <v>9.6868532545100902E-2</v>
      </c>
      <c r="T167" s="17">
        <v>9.1161542362023396E-2</v>
      </c>
      <c r="U167" s="17">
        <v>6.3993649077791495E-2</v>
      </c>
      <c r="V167" s="17">
        <v>7.7599586611854204E-2</v>
      </c>
      <c r="W167" s="17">
        <v>7.2600545042540404E-2</v>
      </c>
      <c r="X167" s="17">
        <v>9.4093514438742198E-2</v>
      </c>
      <c r="Y167" s="17">
        <v>0.105031610416929</v>
      </c>
      <c r="Z167" s="17">
        <v>7.3163540095890406E-2</v>
      </c>
      <c r="AA167" s="17">
        <v>0.124887626555264</v>
      </c>
      <c r="AB167" s="17">
        <v>8.3423251928071193E-2</v>
      </c>
      <c r="AC167" s="17">
        <v>9.5642692974542906E-2</v>
      </c>
      <c r="AD167" s="17">
        <v>6.2074541600655099E-2</v>
      </c>
      <c r="AE167" s="17"/>
      <c r="AF167" s="17">
        <v>6.7863091630737601E-2</v>
      </c>
      <c r="AG167" s="17">
        <v>7.5748568353292203E-2</v>
      </c>
      <c r="AH167" s="17" t="s">
        <v>89</v>
      </c>
      <c r="AI167" s="17">
        <v>7.9654194458598199E-2</v>
      </c>
      <c r="AJ167" s="17">
        <v>8.8413065799198803E-2</v>
      </c>
      <c r="AK167" s="17">
        <v>0.114999955931751</v>
      </c>
      <c r="AL167" s="17">
        <v>0.25756923142271199</v>
      </c>
      <c r="AM167" s="17"/>
      <c r="AN167" s="17">
        <v>5.9700390165491897E-2</v>
      </c>
      <c r="AO167" s="17">
        <v>7.69130386805916E-2</v>
      </c>
      <c r="AP167" s="17">
        <v>0.12915376166338399</v>
      </c>
      <c r="AQ167" s="17"/>
      <c r="AR167" s="17">
        <v>7.1288708066082507E-2</v>
      </c>
      <c r="AS167" s="17">
        <v>8.3535597149149807E-2</v>
      </c>
      <c r="AT167" s="17">
        <v>4.1887866052448902E-2</v>
      </c>
      <c r="AU167" s="17">
        <v>9.7378906007119195E-2</v>
      </c>
      <c r="AV167" s="17">
        <v>0.13675588834828001</v>
      </c>
      <c r="AW167" s="17"/>
      <c r="AX167" s="17">
        <v>5.9077985748212498E-2</v>
      </c>
      <c r="AY167" s="17">
        <v>8.2334139975325904E-2</v>
      </c>
      <c r="AZ167" s="17">
        <v>4.6798115216198401E-2</v>
      </c>
      <c r="BA167" s="17">
        <v>7.3301700128394501E-2</v>
      </c>
      <c r="BB167" s="17">
        <v>0.110470229445237</v>
      </c>
      <c r="BC167" s="17"/>
      <c r="BD167" s="17">
        <v>7.25127016840144E-2</v>
      </c>
      <c r="BE167" s="17">
        <v>6.6383932354473402E-2</v>
      </c>
      <c r="BF167" s="17">
        <v>5.0721368450802003E-2</v>
      </c>
      <c r="BG167" s="17">
        <v>9.5863416287221004E-2</v>
      </c>
      <c r="BH167" s="17">
        <v>9.8030768460001097E-2</v>
      </c>
      <c r="BI167" s="17">
        <v>0.17901424350009101</v>
      </c>
      <c r="BJ167" s="17"/>
      <c r="BK167" s="17">
        <v>0.104390600335295</v>
      </c>
      <c r="BL167" s="17">
        <v>0.103515714188046</v>
      </c>
      <c r="BM167" s="17">
        <v>8.5757528241254405E-2</v>
      </c>
      <c r="BN167" s="17">
        <v>5.8066089017591402E-2</v>
      </c>
      <c r="BO167" s="17">
        <v>2.5618684372797601E-2</v>
      </c>
    </row>
    <row r="168" spans="2:67" x14ac:dyDescent="0.35">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row>
    <row r="169" spans="2:67" x14ac:dyDescent="0.35">
      <c r="B169" s="6" t="s">
        <v>154</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row>
    <row r="170" spans="2:67" x14ac:dyDescent="0.35">
      <c r="B170" s="21" t="s">
        <v>91</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row>
    <row r="171" spans="2:67" x14ac:dyDescent="0.35">
      <c r="B171" t="s">
        <v>147</v>
      </c>
      <c r="C171" s="17">
        <v>4.0698784236129298E-2</v>
      </c>
      <c r="D171" s="17">
        <v>4.7340754587707597E-2</v>
      </c>
      <c r="E171" s="17">
        <v>3.3673516366049802E-2</v>
      </c>
      <c r="F171" s="17"/>
      <c r="G171" s="17">
        <v>9.9090046740512305E-2</v>
      </c>
      <c r="H171" s="17">
        <v>8.9390861765011806E-2</v>
      </c>
      <c r="I171" s="17">
        <v>3.96481049577928E-2</v>
      </c>
      <c r="J171" s="17">
        <v>1.6393417308013501E-2</v>
      </c>
      <c r="K171" s="17">
        <v>1.0880232784603899E-2</v>
      </c>
      <c r="L171" s="17">
        <v>2.3687431378128601E-3</v>
      </c>
      <c r="M171" s="17"/>
      <c r="N171" s="17">
        <v>7.1293491349167404E-2</v>
      </c>
      <c r="O171" s="17">
        <v>2.7182009790654299E-2</v>
      </c>
      <c r="P171" s="17">
        <v>3.7251451232487701E-2</v>
      </c>
      <c r="Q171" s="17">
        <v>2.5188742728243101E-2</v>
      </c>
      <c r="R171" s="17"/>
      <c r="S171" s="17">
        <v>9.2889698745188806E-2</v>
      </c>
      <c r="T171" s="17">
        <v>1.01846953770343E-2</v>
      </c>
      <c r="U171" s="17">
        <v>2.03387907410825E-2</v>
      </c>
      <c r="V171" s="17">
        <v>5.0569683290782097E-2</v>
      </c>
      <c r="W171" s="17">
        <v>2.0005101182413401E-2</v>
      </c>
      <c r="X171" s="17">
        <v>4.6329022874119802E-2</v>
      </c>
      <c r="Y171" s="17">
        <v>3.7323551443946598E-2</v>
      </c>
      <c r="Z171" s="17">
        <v>7.0016732034357598E-2</v>
      </c>
      <c r="AA171" s="17">
        <v>5.5032306430500999E-2</v>
      </c>
      <c r="AB171" s="17">
        <v>1.6352974616228901E-2</v>
      </c>
      <c r="AC171" s="17">
        <v>7.8392373098135106E-3</v>
      </c>
      <c r="AD171" s="17">
        <v>3.00157643507124E-2</v>
      </c>
      <c r="AE171" s="17"/>
      <c r="AF171" s="17">
        <v>4.7262030560249003E-2</v>
      </c>
      <c r="AG171" s="17">
        <v>3.00204662482523E-2</v>
      </c>
      <c r="AH171" s="17" t="s">
        <v>89</v>
      </c>
      <c r="AI171" s="17">
        <v>5.1468904037146102E-2</v>
      </c>
      <c r="AJ171" s="17">
        <v>3.2518597625181597E-2</v>
      </c>
      <c r="AK171" s="17">
        <v>4.2419788392234398E-2</v>
      </c>
      <c r="AL171" s="17">
        <v>3.0021796103385599E-2</v>
      </c>
      <c r="AM171" s="17"/>
      <c r="AN171" s="17">
        <v>2.4862184928454802E-2</v>
      </c>
      <c r="AO171" s="17">
        <v>4.92103782121487E-2</v>
      </c>
      <c r="AP171" s="17">
        <v>4.7014729655662398E-2</v>
      </c>
      <c r="AQ171" s="17"/>
      <c r="AR171" s="17">
        <v>3.0270534911746302E-2</v>
      </c>
      <c r="AS171" s="17">
        <v>5.8625836468213101E-2</v>
      </c>
      <c r="AT171" s="17">
        <v>2.5578760351465901E-2</v>
      </c>
      <c r="AU171" s="17">
        <v>0</v>
      </c>
      <c r="AV171" s="17">
        <v>3.3933264762755898E-2</v>
      </c>
      <c r="AW171" s="17"/>
      <c r="AX171" s="17">
        <v>2.1078735346680099E-2</v>
      </c>
      <c r="AY171" s="17">
        <v>7.1059211184769294E-2</v>
      </c>
      <c r="AZ171" s="17">
        <v>3.2635893233077598E-2</v>
      </c>
      <c r="BA171" s="17">
        <v>2.0328616246066199E-2</v>
      </c>
      <c r="BB171" s="17">
        <v>4.4437570216623597E-2</v>
      </c>
      <c r="BC171" s="17"/>
      <c r="BD171" s="17">
        <v>7.0936268798174704E-2</v>
      </c>
      <c r="BE171" s="17">
        <v>2.6740534505836799E-2</v>
      </c>
      <c r="BF171" s="17">
        <v>3.0912172279722899E-2</v>
      </c>
      <c r="BG171" s="17">
        <v>2.065376178288E-2</v>
      </c>
      <c r="BH171" s="17">
        <v>4.6892354882920297E-2</v>
      </c>
      <c r="BI171" s="17">
        <v>1.9510294549238999E-2</v>
      </c>
      <c r="BJ171" s="17"/>
      <c r="BK171" s="17">
        <v>2.2574648680720701E-2</v>
      </c>
      <c r="BL171" s="17">
        <v>2.8007504978503302E-2</v>
      </c>
      <c r="BM171" s="17">
        <v>4.9749610374344402E-2</v>
      </c>
      <c r="BN171" s="17">
        <v>7.0732760658868396E-2</v>
      </c>
      <c r="BO171" s="17">
        <v>0.22320151299229099</v>
      </c>
    </row>
    <row r="172" spans="2:67" x14ac:dyDescent="0.35">
      <c r="B172" t="s">
        <v>148</v>
      </c>
      <c r="C172" s="17">
        <v>0.120545753012649</v>
      </c>
      <c r="D172" s="17">
        <v>0.15085950489402</v>
      </c>
      <c r="E172" s="17">
        <v>8.9141431786579794E-2</v>
      </c>
      <c r="F172" s="17"/>
      <c r="G172" s="17">
        <v>0.203356521364531</v>
      </c>
      <c r="H172" s="17">
        <v>0.226612727450451</v>
      </c>
      <c r="I172" s="17">
        <v>0.16018294117592699</v>
      </c>
      <c r="J172" s="17">
        <v>8.5391773255408504E-2</v>
      </c>
      <c r="K172" s="17">
        <v>4.3535280065333602E-2</v>
      </c>
      <c r="L172" s="17">
        <v>2.6614257774425699E-2</v>
      </c>
      <c r="M172" s="17"/>
      <c r="N172" s="17">
        <v>0.20372656129289399</v>
      </c>
      <c r="O172" s="17">
        <v>8.6488116602448095E-2</v>
      </c>
      <c r="P172" s="17">
        <v>0.111785057220433</v>
      </c>
      <c r="Q172" s="17">
        <v>7.3290801509585293E-2</v>
      </c>
      <c r="R172" s="17"/>
      <c r="S172" s="17">
        <v>0.22763474282110399</v>
      </c>
      <c r="T172" s="17">
        <v>8.4588653327440602E-2</v>
      </c>
      <c r="U172" s="17">
        <v>6.9237500380278899E-2</v>
      </c>
      <c r="V172" s="17">
        <v>9.2929640587508897E-2</v>
      </c>
      <c r="W172" s="17">
        <v>8.5974908965824798E-2</v>
      </c>
      <c r="X172" s="17">
        <v>0.148771713154912</v>
      </c>
      <c r="Y172" s="17">
        <v>0.13785273721858299</v>
      </c>
      <c r="Z172" s="17">
        <v>7.5112503517850204E-2</v>
      </c>
      <c r="AA172" s="17">
        <v>0.160001093152633</v>
      </c>
      <c r="AB172" s="17">
        <v>6.4139049144114099E-2</v>
      </c>
      <c r="AC172" s="17">
        <v>9.0077396283062397E-2</v>
      </c>
      <c r="AD172" s="17">
        <v>8.0191854241128097E-2</v>
      </c>
      <c r="AE172" s="17"/>
      <c r="AF172" s="17">
        <v>8.8002427687801005E-2</v>
      </c>
      <c r="AG172" s="17">
        <v>0.120461091730955</v>
      </c>
      <c r="AH172" s="17" t="s">
        <v>89</v>
      </c>
      <c r="AI172" s="17">
        <v>0.121570149040289</v>
      </c>
      <c r="AJ172" s="17">
        <v>0.114346586176882</v>
      </c>
      <c r="AK172" s="17">
        <v>0.18841005196919</v>
      </c>
      <c r="AL172" s="17">
        <v>0.10233790626034001</v>
      </c>
      <c r="AM172" s="17"/>
      <c r="AN172" s="17">
        <v>9.71900248360036E-2</v>
      </c>
      <c r="AO172" s="17">
        <v>0.12908192733138599</v>
      </c>
      <c r="AP172" s="17">
        <v>0.13505223498371599</v>
      </c>
      <c r="AQ172" s="17"/>
      <c r="AR172" s="17">
        <v>9.4837824354927505E-2</v>
      </c>
      <c r="AS172" s="17">
        <v>0.17207446912907401</v>
      </c>
      <c r="AT172" s="17">
        <v>8.58816494414677E-2</v>
      </c>
      <c r="AU172" s="17">
        <v>0.13762467911203499</v>
      </c>
      <c r="AV172" s="17">
        <v>0.101741023396903</v>
      </c>
      <c r="AW172" s="17"/>
      <c r="AX172" s="17">
        <v>0.115651381874728</v>
      </c>
      <c r="AY172" s="17">
        <v>0.173227172532192</v>
      </c>
      <c r="AZ172" s="17">
        <v>9.6028748489516202E-2</v>
      </c>
      <c r="BA172" s="17">
        <v>6.6894412995134198E-2</v>
      </c>
      <c r="BB172" s="17">
        <v>0.117149886210048</v>
      </c>
      <c r="BC172" s="17"/>
      <c r="BD172" s="17">
        <v>0.20038008203302099</v>
      </c>
      <c r="BE172" s="17">
        <v>0.13106737588034001</v>
      </c>
      <c r="BF172" s="17">
        <v>9.2848796656209195E-2</v>
      </c>
      <c r="BG172" s="17">
        <v>6.9440998427018896E-2</v>
      </c>
      <c r="BH172" s="17">
        <v>0.14364511184197101</v>
      </c>
      <c r="BI172" s="17">
        <v>3.0199802632660401E-2</v>
      </c>
      <c r="BJ172" s="17"/>
      <c r="BK172" s="17">
        <v>6.5411041764582706E-2</v>
      </c>
      <c r="BL172" s="17">
        <v>8.8842929081302299E-2</v>
      </c>
      <c r="BM172" s="17">
        <v>0.14266610266947699</v>
      </c>
      <c r="BN172" s="17">
        <v>0.24418762290059401</v>
      </c>
      <c r="BO172" s="17">
        <v>0.29625460202471798</v>
      </c>
    </row>
    <row r="173" spans="2:67" x14ac:dyDescent="0.35">
      <c r="B173" t="s">
        <v>149</v>
      </c>
      <c r="C173" s="17">
        <v>0.16205383004405999</v>
      </c>
      <c r="D173" s="17">
        <v>0.167225243204321</v>
      </c>
      <c r="E173" s="17">
        <v>0.15861952277356001</v>
      </c>
      <c r="F173" s="17"/>
      <c r="G173" s="17">
        <v>0.25705542492786998</v>
      </c>
      <c r="H173" s="17">
        <v>0.234226507833522</v>
      </c>
      <c r="I173" s="17">
        <v>0.202374182468779</v>
      </c>
      <c r="J173" s="17">
        <v>0.16286388405156799</v>
      </c>
      <c r="K173" s="17">
        <v>9.3031427107453005E-2</v>
      </c>
      <c r="L173" s="17">
        <v>5.2517214875704099E-2</v>
      </c>
      <c r="M173" s="17"/>
      <c r="N173" s="17">
        <v>0.18376072226831799</v>
      </c>
      <c r="O173" s="17">
        <v>0.15869656353832401</v>
      </c>
      <c r="P173" s="17">
        <v>0.164964753222965</v>
      </c>
      <c r="Q173" s="17">
        <v>0.14119756876226799</v>
      </c>
      <c r="R173" s="17"/>
      <c r="S173" s="17">
        <v>0.18426695070374999</v>
      </c>
      <c r="T173" s="17">
        <v>0.14594631456731699</v>
      </c>
      <c r="U173" s="17">
        <v>0.145919016136068</v>
      </c>
      <c r="V173" s="17">
        <v>9.3201373493848702E-2</v>
      </c>
      <c r="W173" s="17">
        <v>0.13813712025159899</v>
      </c>
      <c r="X173" s="17">
        <v>0.22124210188090301</v>
      </c>
      <c r="Y173" s="17">
        <v>0.162062545101121</v>
      </c>
      <c r="Z173" s="17">
        <v>0.17297746010649001</v>
      </c>
      <c r="AA173" s="17">
        <v>0.158312805675837</v>
      </c>
      <c r="AB173" s="17">
        <v>0.160545135862218</v>
      </c>
      <c r="AC173" s="17">
        <v>0.20514424378667001</v>
      </c>
      <c r="AD173" s="17">
        <v>0.18785091663045</v>
      </c>
      <c r="AE173" s="17"/>
      <c r="AF173" s="17">
        <v>0.100457632820061</v>
      </c>
      <c r="AG173" s="17">
        <v>0.21194788414985999</v>
      </c>
      <c r="AH173" s="17" t="s">
        <v>89</v>
      </c>
      <c r="AI173" s="17">
        <v>0.17911042689241899</v>
      </c>
      <c r="AJ173" s="17">
        <v>0.15853957653780401</v>
      </c>
      <c r="AK173" s="17">
        <v>0.20622124623466201</v>
      </c>
      <c r="AL173" s="17">
        <v>0.19259252426670201</v>
      </c>
      <c r="AM173" s="17"/>
      <c r="AN173" s="17">
        <v>0.11857976798820399</v>
      </c>
      <c r="AO173" s="17">
        <v>0.15756399164116699</v>
      </c>
      <c r="AP173" s="17">
        <v>0.21825802924767301</v>
      </c>
      <c r="AQ173" s="17"/>
      <c r="AR173" s="17">
        <v>0.121838503322442</v>
      </c>
      <c r="AS173" s="17">
        <v>0.193643794152972</v>
      </c>
      <c r="AT173" s="17">
        <v>0.137591071839956</v>
      </c>
      <c r="AU173" s="17">
        <v>0.151782276587695</v>
      </c>
      <c r="AV173" s="17">
        <v>0.17201825524925399</v>
      </c>
      <c r="AW173" s="17"/>
      <c r="AX173" s="17">
        <v>0.108041046764403</v>
      </c>
      <c r="AY173" s="17">
        <v>0.19621401929573201</v>
      </c>
      <c r="AZ173" s="17">
        <v>0.130700354295127</v>
      </c>
      <c r="BA173" s="17">
        <v>0.114286313596951</v>
      </c>
      <c r="BB173" s="17">
        <v>0.19674241120830399</v>
      </c>
      <c r="BC173" s="17"/>
      <c r="BD173" s="17">
        <v>0.20411190343535901</v>
      </c>
      <c r="BE173" s="17">
        <v>0.113732306449759</v>
      </c>
      <c r="BF173" s="17">
        <v>0.120134425623865</v>
      </c>
      <c r="BG173" s="17">
        <v>0.120082600217307</v>
      </c>
      <c r="BH173" s="17">
        <v>0.21618865594165099</v>
      </c>
      <c r="BI173" s="17">
        <v>0.13884741025233799</v>
      </c>
      <c r="BJ173" s="17"/>
      <c r="BK173" s="17">
        <v>0.12109503811013</v>
      </c>
      <c r="BL173" s="17">
        <v>0.164263800008975</v>
      </c>
      <c r="BM173" s="17">
        <v>0.18079571961277</v>
      </c>
      <c r="BN173" s="17">
        <v>0.21167229253834199</v>
      </c>
      <c r="BO173" s="17">
        <v>0.182537061812579</v>
      </c>
    </row>
    <row r="174" spans="2:67" x14ac:dyDescent="0.35">
      <c r="B174" t="s">
        <v>150</v>
      </c>
      <c r="C174" s="17">
        <v>0.198692240429379</v>
      </c>
      <c r="D174" s="17">
        <v>0.18910763092087199</v>
      </c>
      <c r="E174" s="17">
        <v>0.206151697515979</v>
      </c>
      <c r="F174" s="17"/>
      <c r="G174" s="17">
        <v>0.152563712101075</v>
      </c>
      <c r="H174" s="17">
        <v>0.17099098824277401</v>
      </c>
      <c r="I174" s="17">
        <v>0.16605176434421601</v>
      </c>
      <c r="J174" s="17">
        <v>0.223084145983933</v>
      </c>
      <c r="K174" s="17">
        <v>0.239882673770098</v>
      </c>
      <c r="L174" s="17">
        <v>0.23134300147483899</v>
      </c>
      <c r="M174" s="17"/>
      <c r="N174" s="17">
        <v>0.19394852864442899</v>
      </c>
      <c r="O174" s="17">
        <v>0.215503551288525</v>
      </c>
      <c r="P174" s="17">
        <v>0.21359534953161299</v>
      </c>
      <c r="Q174" s="17">
        <v>0.17298542343894799</v>
      </c>
      <c r="R174" s="17"/>
      <c r="S174" s="17">
        <v>0.15185717911331401</v>
      </c>
      <c r="T174" s="17">
        <v>0.194731368801418</v>
      </c>
      <c r="U174" s="17">
        <v>0.16466141690724401</v>
      </c>
      <c r="V174" s="17">
        <v>0.209187862715525</v>
      </c>
      <c r="W174" s="17">
        <v>0.24684847821345199</v>
      </c>
      <c r="X174" s="17">
        <v>0.22790070923009401</v>
      </c>
      <c r="Y174" s="17">
        <v>0.16173784241911601</v>
      </c>
      <c r="Z174" s="17">
        <v>0.24118728643927001</v>
      </c>
      <c r="AA174" s="17">
        <v>0.18092408381389399</v>
      </c>
      <c r="AB174" s="17">
        <v>0.229321158604472</v>
      </c>
      <c r="AC174" s="17">
        <v>0.220471254872082</v>
      </c>
      <c r="AD174" s="17">
        <v>0.27370582867089999</v>
      </c>
      <c r="AE174" s="17"/>
      <c r="AF174" s="17">
        <v>0.213162842792608</v>
      </c>
      <c r="AG174" s="17">
        <v>0.25452550526057899</v>
      </c>
      <c r="AH174" s="17" t="s">
        <v>89</v>
      </c>
      <c r="AI174" s="17">
        <v>0.101534947825345</v>
      </c>
      <c r="AJ174" s="17">
        <v>0.168687197456481</v>
      </c>
      <c r="AK174" s="17">
        <v>0.16527535886102801</v>
      </c>
      <c r="AL174" s="17">
        <v>0.14450171145628399</v>
      </c>
      <c r="AM174" s="17"/>
      <c r="AN174" s="17">
        <v>0.19341533728695301</v>
      </c>
      <c r="AO174" s="17">
        <v>0.213581839066492</v>
      </c>
      <c r="AP174" s="17">
        <v>0.17762137446470699</v>
      </c>
      <c r="AQ174" s="17"/>
      <c r="AR174" s="17">
        <v>0.205921886227596</v>
      </c>
      <c r="AS174" s="17">
        <v>0.177552268352136</v>
      </c>
      <c r="AT174" s="17">
        <v>0.22171158373649699</v>
      </c>
      <c r="AU174" s="17">
        <v>0.188060236405382</v>
      </c>
      <c r="AV174" s="17">
        <v>0.209071264306603</v>
      </c>
      <c r="AW174" s="17"/>
      <c r="AX174" s="17">
        <v>0.20700075714393301</v>
      </c>
      <c r="AY174" s="17">
        <v>0.185212701290593</v>
      </c>
      <c r="AZ174" s="17">
        <v>0.19314870420205399</v>
      </c>
      <c r="BA174" s="17">
        <v>0.22000272892870501</v>
      </c>
      <c r="BB174" s="17">
        <v>0.22536640538900601</v>
      </c>
      <c r="BC174" s="17"/>
      <c r="BD174" s="17">
        <v>0.18644790369661601</v>
      </c>
      <c r="BE174" s="17">
        <v>0.191520301198538</v>
      </c>
      <c r="BF174" s="17">
        <v>0.23798499532046799</v>
      </c>
      <c r="BG174" s="17">
        <v>0.21155122245677699</v>
      </c>
      <c r="BH174" s="17">
        <v>0.21678994839819199</v>
      </c>
      <c r="BI174" s="17">
        <v>0.154165834199358</v>
      </c>
      <c r="BJ174" s="17"/>
      <c r="BK174" s="17">
        <v>0.217279776520971</v>
      </c>
      <c r="BL174" s="17">
        <v>0.15915664087419801</v>
      </c>
      <c r="BM174" s="17">
        <v>0.20442150810996401</v>
      </c>
      <c r="BN174" s="17">
        <v>0.21932156745015199</v>
      </c>
      <c r="BO174" s="17">
        <v>0.108419087183893</v>
      </c>
    </row>
    <row r="175" spans="2:67" x14ac:dyDescent="0.35">
      <c r="B175" t="s">
        <v>151</v>
      </c>
      <c r="C175" s="17">
        <v>0.35138155226302198</v>
      </c>
      <c r="D175" s="17">
        <v>0.35762567321823202</v>
      </c>
      <c r="E175" s="17">
        <v>0.34673850111038701</v>
      </c>
      <c r="F175" s="17"/>
      <c r="G175" s="17">
        <v>0.11525610336219801</v>
      </c>
      <c r="H175" s="17">
        <v>0.16256999820700299</v>
      </c>
      <c r="I175" s="17">
        <v>0.29339241852783299</v>
      </c>
      <c r="J175" s="17">
        <v>0.384879488252303</v>
      </c>
      <c r="K175" s="17">
        <v>0.46259511681898802</v>
      </c>
      <c r="L175" s="17">
        <v>0.60881079188103904</v>
      </c>
      <c r="M175" s="17"/>
      <c r="N175" s="17">
        <v>0.27342629563760201</v>
      </c>
      <c r="O175" s="17">
        <v>0.37029629490339899</v>
      </c>
      <c r="P175" s="17">
        <v>0.34046638481444402</v>
      </c>
      <c r="Q175" s="17">
        <v>0.42688855480030902</v>
      </c>
      <c r="R175" s="17"/>
      <c r="S175" s="17">
        <v>0.19830032887247401</v>
      </c>
      <c r="T175" s="17">
        <v>0.43082099704716298</v>
      </c>
      <c r="U175" s="17">
        <v>0.46133997941213201</v>
      </c>
      <c r="V175" s="17">
        <v>0.42082170441535199</v>
      </c>
      <c r="W175" s="17">
        <v>0.40055501204275701</v>
      </c>
      <c r="X175" s="17">
        <v>0.26763217559631403</v>
      </c>
      <c r="Y175" s="17">
        <v>0.36003895157552102</v>
      </c>
      <c r="Z175" s="17">
        <v>0.331638673331488</v>
      </c>
      <c r="AA175" s="17">
        <v>0.30872476912742802</v>
      </c>
      <c r="AB175" s="17">
        <v>0.429076303065489</v>
      </c>
      <c r="AC175" s="17">
        <v>0.311089218395319</v>
      </c>
      <c r="AD175" s="17">
        <v>0.352053726550069</v>
      </c>
      <c r="AE175" s="17"/>
      <c r="AF175" s="17">
        <v>0.46432067038667701</v>
      </c>
      <c r="AG175" s="17">
        <v>0.26240045217166202</v>
      </c>
      <c r="AH175" s="17" t="s">
        <v>89</v>
      </c>
      <c r="AI175" s="17">
        <v>0.37203414260246997</v>
      </c>
      <c r="AJ175" s="17">
        <v>0.41713179802530997</v>
      </c>
      <c r="AK175" s="17">
        <v>0.24441143376440599</v>
      </c>
      <c r="AL175" s="17">
        <v>0.262985374950095</v>
      </c>
      <c r="AM175" s="17"/>
      <c r="AN175" s="17">
        <v>0.48351586944734598</v>
      </c>
      <c r="AO175" s="17">
        <v>0.32738104558789799</v>
      </c>
      <c r="AP175" s="17">
        <v>0.241248807301154</v>
      </c>
      <c r="AQ175" s="17"/>
      <c r="AR175" s="17">
        <v>0.44299009614010998</v>
      </c>
      <c r="AS175" s="17">
        <v>0.27699338783647798</v>
      </c>
      <c r="AT175" s="17">
        <v>0.455763515760297</v>
      </c>
      <c r="AU175" s="17">
        <v>0.381889349128126</v>
      </c>
      <c r="AV175" s="17">
        <v>0.29822082972658398</v>
      </c>
      <c r="AW175" s="17"/>
      <c r="AX175" s="17">
        <v>0.44328878996951498</v>
      </c>
      <c r="AY175" s="17">
        <v>0.256469873935953</v>
      </c>
      <c r="AZ175" s="17">
        <v>0.46814263754500002</v>
      </c>
      <c r="BA175" s="17">
        <v>0.477616926647282</v>
      </c>
      <c r="BB175" s="17">
        <v>0.29072179918490398</v>
      </c>
      <c r="BC175" s="17"/>
      <c r="BD175" s="17">
        <v>0.22618245343995899</v>
      </c>
      <c r="BE175" s="17">
        <v>0.42970137620873</v>
      </c>
      <c r="BF175" s="17">
        <v>0.42964909835105902</v>
      </c>
      <c r="BG175" s="17">
        <v>0.46000653517243201</v>
      </c>
      <c r="BH175" s="17">
        <v>0.22869712893045099</v>
      </c>
      <c r="BI175" s="17">
        <v>0.40672891504755698</v>
      </c>
      <c r="BJ175" s="17"/>
      <c r="BK175" s="17">
        <v>0.417786514530885</v>
      </c>
      <c r="BL175" s="17">
        <v>0.40605961474624003</v>
      </c>
      <c r="BM175" s="17">
        <v>0.31115274006287802</v>
      </c>
      <c r="BN175" s="17">
        <v>0.16366729576646999</v>
      </c>
      <c r="BO175" s="17">
        <v>0.117714205647434</v>
      </c>
    </row>
    <row r="176" spans="2:67" x14ac:dyDescent="0.35">
      <c r="B176" t="s">
        <v>87</v>
      </c>
      <c r="C176" s="17">
        <v>0.12662784001476099</v>
      </c>
      <c r="D176" s="17">
        <v>8.7841193174848398E-2</v>
      </c>
      <c r="E176" s="17">
        <v>0.16567533044744401</v>
      </c>
      <c r="F176" s="17"/>
      <c r="G176" s="17">
        <v>0.172678191503814</v>
      </c>
      <c r="H176" s="17">
        <v>0.11620891650123701</v>
      </c>
      <c r="I176" s="17">
        <v>0.13835058852545201</v>
      </c>
      <c r="J176" s="17">
        <v>0.12738729114877401</v>
      </c>
      <c r="K176" s="17">
        <v>0.15007526945352301</v>
      </c>
      <c r="L176" s="17">
        <v>7.8345990856178799E-2</v>
      </c>
      <c r="M176" s="17"/>
      <c r="N176" s="17">
        <v>7.3844400807590194E-2</v>
      </c>
      <c r="O176" s="17">
        <v>0.14183346387665</v>
      </c>
      <c r="P176" s="17">
        <v>0.13193700397805699</v>
      </c>
      <c r="Q176" s="17">
        <v>0.16044890876064599</v>
      </c>
      <c r="R176" s="17"/>
      <c r="S176" s="17">
        <v>0.14505109974416899</v>
      </c>
      <c r="T176" s="17">
        <v>0.13372797087962701</v>
      </c>
      <c r="U176" s="17">
        <v>0.13850329642319401</v>
      </c>
      <c r="V176" s="17">
        <v>0.133289735496983</v>
      </c>
      <c r="W176" s="17">
        <v>0.108479379343954</v>
      </c>
      <c r="X176" s="17">
        <v>8.8124277263657305E-2</v>
      </c>
      <c r="Y176" s="17">
        <v>0.14098437224171101</v>
      </c>
      <c r="Z176" s="17">
        <v>0.109067344570544</v>
      </c>
      <c r="AA176" s="17">
        <v>0.13700494179970801</v>
      </c>
      <c r="AB176" s="17">
        <v>0.100565378707478</v>
      </c>
      <c r="AC176" s="17">
        <v>0.16537864935305299</v>
      </c>
      <c r="AD176" s="17">
        <v>7.6181909556740299E-2</v>
      </c>
      <c r="AE176" s="17"/>
      <c r="AF176" s="17">
        <v>8.6794395752604295E-2</v>
      </c>
      <c r="AG176" s="17">
        <v>0.120644600438692</v>
      </c>
      <c r="AH176" s="17" t="s">
        <v>89</v>
      </c>
      <c r="AI176" s="17">
        <v>0.17428142960233101</v>
      </c>
      <c r="AJ176" s="17">
        <v>0.108776244178342</v>
      </c>
      <c r="AK176" s="17">
        <v>0.15326212077847901</v>
      </c>
      <c r="AL176" s="17">
        <v>0.26756068696319202</v>
      </c>
      <c r="AM176" s="17"/>
      <c r="AN176" s="17">
        <v>8.2436815513038303E-2</v>
      </c>
      <c r="AO176" s="17">
        <v>0.12318081816090801</v>
      </c>
      <c r="AP176" s="17">
        <v>0.180804824347088</v>
      </c>
      <c r="AQ176" s="17"/>
      <c r="AR176" s="17">
        <v>0.104141155043178</v>
      </c>
      <c r="AS176" s="17">
        <v>0.121110244061127</v>
      </c>
      <c r="AT176" s="17">
        <v>7.3473418870316901E-2</v>
      </c>
      <c r="AU176" s="17">
        <v>0.14064345876676099</v>
      </c>
      <c r="AV176" s="17">
        <v>0.18501536255789999</v>
      </c>
      <c r="AW176" s="17"/>
      <c r="AX176" s="17">
        <v>0.104939288900742</v>
      </c>
      <c r="AY176" s="17">
        <v>0.117817021760761</v>
      </c>
      <c r="AZ176" s="17">
        <v>7.9343662235225196E-2</v>
      </c>
      <c r="BA176" s="17">
        <v>0.100871001585861</v>
      </c>
      <c r="BB176" s="17">
        <v>0.12558192779111499</v>
      </c>
      <c r="BC176" s="17"/>
      <c r="BD176" s="17">
        <v>0.111941388596869</v>
      </c>
      <c r="BE176" s="17">
        <v>0.107238105756797</v>
      </c>
      <c r="BF176" s="17">
        <v>8.8470511768676499E-2</v>
      </c>
      <c r="BG176" s="17">
        <v>0.118264881943585</v>
      </c>
      <c r="BH176" s="17">
        <v>0.147786800004816</v>
      </c>
      <c r="BI176" s="17">
        <v>0.25054774331884699</v>
      </c>
      <c r="BJ176" s="17"/>
      <c r="BK176" s="17">
        <v>0.155852980392711</v>
      </c>
      <c r="BL176" s="17">
        <v>0.15366951031078099</v>
      </c>
      <c r="BM176" s="17">
        <v>0.111214319170567</v>
      </c>
      <c r="BN176" s="17">
        <v>9.0418460685573396E-2</v>
      </c>
      <c r="BO176" s="17">
        <v>7.1873530339084696E-2</v>
      </c>
    </row>
    <row r="177" spans="2:67" x14ac:dyDescent="0.3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row>
    <row r="178" spans="2:67" x14ac:dyDescent="0.35">
      <c r="B178" s="6" t="s">
        <v>155</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row>
    <row r="179" spans="2:67" x14ac:dyDescent="0.35">
      <c r="B179" s="21" t="s">
        <v>91</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row>
    <row r="180" spans="2:67" x14ac:dyDescent="0.35">
      <c r="B180" t="s">
        <v>147</v>
      </c>
      <c r="C180" s="17">
        <v>7.5143836200538605E-2</v>
      </c>
      <c r="D180" s="17">
        <v>9.2305013776406195E-2</v>
      </c>
      <c r="E180" s="17">
        <v>5.8298863508053501E-2</v>
      </c>
      <c r="F180" s="17"/>
      <c r="G180" s="17">
        <v>0.125117669546293</v>
      </c>
      <c r="H180" s="17">
        <v>0.12148140577908199</v>
      </c>
      <c r="I180" s="17">
        <v>8.1894646535321802E-2</v>
      </c>
      <c r="J180" s="17">
        <v>5.2550357294044198E-2</v>
      </c>
      <c r="K180" s="17">
        <v>2.90791366744848E-2</v>
      </c>
      <c r="L180" s="17">
        <v>4.7556295285879097E-2</v>
      </c>
      <c r="M180" s="17"/>
      <c r="N180" s="17">
        <v>0.106636766394439</v>
      </c>
      <c r="O180" s="17">
        <v>4.6391055344677801E-2</v>
      </c>
      <c r="P180" s="17">
        <v>9.0449593412811793E-2</v>
      </c>
      <c r="Q180" s="17">
        <v>5.8322215995102802E-2</v>
      </c>
      <c r="R180" s="17"/>
      <c r="S180" s="17">
        <v>0.14578484693765401</v>
      </c>
      <c r="T180" s="17">
        <v>5.5832011924372302E-2</v>
      </c>
      <c r="U180" s="17">
        <v>2.84767566342616E-2</v>
      </c>
      <c r="V180" s="17">
        <v>8.7625890526078304E-2</v>
      </c>
      <c r="W180" s="17">
        <v>4.4015520606522703E-2</v>
      </c>
      <c r="X180" s="17">
        <v>8.8180515664998294E-2</v>
      </c>
      <c r="Y180" s="17">
        <v>5.9551400815571497E-2</v>
      </c>
      <c r="Z180" s="17">
        <v>7.9092409840068198E-2</v>
      </c>
      <c r="AA180" s="17">
        <v>7.6851024405666699E-2</v>
      </c>
      <c r="AB180" s="17">
        <v>4.4696953774882302E-2</v>
      </c>
      <c r="AC180" s="17">
        <v>9.0958075129419697E-2</v>
      </c>
      <c r="AD180" s="17">
        <v>4.3893349988491003E-2</v>
      </c>
      <c r="AE180" s="17"/>
      <c r="AF180" s="17">
        <v>7.9200419226086699E-2</v>
      </c>
      <c r="AG180" s="17">
        <v>4.5479571814030499E-2</v>
      </c>
      <c r="AH180" s="17" t="s">
        <v>89</v>
      </c>
      <c r="AI180" s="17">
        <v>0.113924993264421</v>
      </c>
      <c r="AJ180" s="17">
        <v>7.7391847710535505E-2</v>
      </c>
      <c r="AK180" s="17">
        <v>9.6285817217715203E-2</v>
      </c>
      <c r="AL180" s="17">
        <v>4.2895941569434902E-2</v>
      </c>
      <c r="AM180" s="17"/>
      <c r="AN180" s="17">
        <v>6.6507212872026406E-2</v>
      </c>
      <c r="AO180" s="17">
        <v>7.7753238512488998E-2</v>
      </c>
      <c r="AP180" s="17">
        <v>9.1602846521285294E-2</v>
      </c>
      <c r="AQ180" s="17"/>
      <c r="AR180" s="17">
        <v>8.1160963383206899E-2</v>
      </c>
      <c r="AS180" s="17">
        <v>9.0127240738383005E-2</v>
      </c>
      <c r="AT180" s="17">
        <v>4.7894068026306101E-2</v>
      </c>
      <c r="AU180" s="17">
        <v>0.14608054182098101</v>
      </c>
      <c r="AV180" s="17">
        <v>8.2216182650957995E-2</v>
      </c>
      <c r="AW180" s="17"/>
      <c r="AX180" s="17">
        <v>6.7054236821326593E-2</v>
      </c>
      <c r="AY180" s="17">
        <v>0.104035026303277</v>
      </c>
      <c r="AZ180" s="17">
        <v>3.63583230229656E-2</v>
      </c>
      <c r="BA180" s="17">
        <v>8.8407260578566196E-2</v>
      </c>
      <c r="BB180" s="17">
        <v>3.7218451993539403E-2</v>
      </c>
      <c r="BC180" s="17"/>
      <c r="BD180" s="17">
        <v>0.100733266716922</v>
      </c>
      <c r="BE180" s="17">
        <v>8.3236396438897506E-2</v>
      </c>
      <c r="BF180" s="17">
        <v>4.0049318668325798E-2</v>
      </c>
      <c r="BG180" s="17">
        <v>8.3804157765757906E-2</v>
      </c>
      <c r="BH180" s="17">
        <v>7.1738889558664296E-2</v>
      </c>
      <c r="BI180" s="17">
        <v>2.79291275981664E-2</v>
      </c>
      <c r="BJ180" s="17"/>
      <c r="BK180" s="17">
        <v>3.5848303385088903E-2</v>
      </c>
      <c r="BL180" s="17">
        <v>5.2568833997461199E-2</v>
      </c>
      <c r="BM180" s="17">
        <v>8.9112648621176405E-2</v>
      </c>
      <c r="BN180" s="17">
        <v>0.14314334863370601</v>
      </c>
      <c r="BO180" s="17">
        <v>0.270702636859393</v>
      </c>
    </row>
    <row r="181" spans="2:67" x14ac:dyDescent="0.35">
      <c r="B181" t="s">
        <v>148</v>
      </c>
      <c r="C181" s="17">
        <v>0.16235233542156599</v>
      </c>
      <c r="D181" s="17">
        <v>0.17340969023929001</v>
      </c>
      <c r="E181" s="17">
        <v>0.151096341984338</v>
      </c>
      <c r="F181" s="17"/>
      <c r="G181" s="17">
        <v>0.22813907668429001</v>
      </c>
      <c r="H181" s="17">
        <v>0.24263885425387099</v>
      </c>
      <c r="I181" s="17">
        <v>0.17776691200417899</v>
      </c>
      <c r="J181" s="17">
        <v>0.13855343039089299</v>
      </c>
      <c r="K181" s="17">
        <v>0.11374867615543199</v>
      </c>
      <c r="L181" s="17">
        <v>9.2226739617237694E-2</v>
      </c>
      <c r="M181" s="17"/>
      <c r="N181" s="17">
        <v>0.21675041120647601</v>
      </c>
      <c r="O181" s="17">
        <v>0.16178641313324901</v>
      </c>
      <c r="P181" s="17">
        <v>0.15300223458020301</v>
      </c>
      <c r="Q181" s="17">
        <v>0.114150249155319</v>
      </c>
      <c r="R181" s="17"/>
      <c r="S181" s="17">
        <v>0.23387127694108001</v>
      </c>
      <c r="T181" s="17">
        <v>0.13095664358431799</v>
      </c>
      <c r="U181" s="17">
        <v>0.14779651491658899</v>
      </c>
      <c r="V181" s="17">
        <v>0.12124274022885199</v>
      </c>
      <c r="W181" s="17">
        <v>0.12272813023174201</v>
      </c>
      <c r="X181" s="17">
        <v>0.207048365102563</v>
      </c>
      <c r="Y181" s="17">
        <v>0.16300023343877601</v>
      </c>
      <c r="Z181" s="17">
        <v>0.20473296676153699</v>
      </c>
      <c r="AA181" s="17">
        <v>0.169345819291147</v>
      </c>
      <c r="AB181" s="17">
        <v>0.12176623530795</v>
      </c>
      <c r="AC181" s="17">
        <v>0.13156516336273699</v>
      </c>
      <c r="AD181" s="17">
        <v>0.17358421065478799</v>
      </c>
      <c r="AE181" s="17"/>
      <c r="AF181" s="17">
        <v>0.13924392497843399</v>
      </c>
      <c r="AG181" s="17">
        <v>0.20509458627757901</v>
      </c>
      <c r="AH181" s="17" t="s">
        <v>89</v>
      </c>
      <c r="AI181" s="17">
        <v>0.169453559407336</v>
      </c>
      <c r="AJ181" s="17">
        <v>9.2192211258956797E-2</v>
      </c>
      <c r="AK181" s="17">
        <v>0.18627698662764799</v>
      </c>
      <c r="AL181" s="17">
        <v>0.143067915967901</v>
      </c>
      <c r="AM181" s="17"/>
      <c r="AN181" s="17">
        <v>0.158229892536351</v>
      </c>
      <c r="AO181" s="17">
        <v>0.15384112658128901</v>
      </c>
      <c r="AP181" s="17">
        <v>0.17882792050464399</v>
      </c>
      <c r="AQ181" s="17"/>
      <c r="AR181" s="17">
        <v>0.138806986352245</v>
      </c>
      <c r="AS181" s="17">
        <v>0.20081057531964999</v>
      </c>
      <c r="AT181" s="17">
        <v>9.3479885630249906E-2</v>
      </c>
      <c r="AU181" s="17">
        <v>0.20405302895903699</v>
      </c>
      <c r="AV181" s="17">
        <v>0.14182613366362801</v>
      </c>
      <c r="AW181" s="17"/>
      <c r="AX181" s="17">
        <v>0.145462859066811</v>
      </c>
      <c r="AY181" s="17">
        <v>0.21002874408116001</v>
      </c>
      <c r="AZ181" s="17">
        <v>0.12355110925872299</v>
      </c>
      <c r="BA181" s="17">
        <v>0.15896363350600901</v>
      </c>
      <c r="BB181" s="17">
        <v>0.134325340846778</v>
      </c>
      <c r="BC181" s="17"/>
      <c r="BD181" s="17">
        <v>0.213301835161153</v>
      </c>
      <c r="BE181" s="17">
        <v>0.15990687461852399</v>
      </c>
      <c r="BF181" s="17">
        <v>0.134563466384898</v>
      </c>
      <c r="BG181" s="17">
        <v>0.14988515307140901</v>
      </c>
      <c r="BH181" s="17">
        <v>0.18373599650219299</v>
      </c>
      <c r="BI181" s="17">
        <v>8.5440554349991302E-2</v>
      </c>
      <c r="BJ181" s="17"/>
      <c r="BK181" s="17">
        <v>0.131018310724941</v>
      </c>
      <c r="BL181" s="17">
        <v>0.14114245309478299</v>
      </c>
      <c r="BM181" s="17">
        <v>0.19769743699192599</v>
      </c>
      <c r="BN181" s="17">
        <v>0.20072288427641899</v>
      </c>
      <c r="BO181" s="17">
        <v>0.17370923633625099</v>
      </c>
    </row>
    <row r="182" spans="2:67" x14ac:dyDescent="0.35">
      <c r="B182" t="s">
        <v>149</v>
      </c>
      <c r="C182" s="17">
        <v>0.24372083717131501</v>
      </c>
      <c r="D182" s="17">
        <v>0.250149172606486</v>
      </c>
      <c r="E182" s="17">
        <v>0.23602321652247199</v>
      </c>
      <c r="F182" s="17"/>
      <c r="G182" s="17">
        <v>0.315730588229229</v>
      </c>
      <c r="H182" s="17">
        <v>0.27015912086147797</v>
      </c>
      <c r="I182" s="17">
        <v>0.275301063723978</v>
      </c>
      <c r="J182" s="17">
        <v>0.25000129769387203</v>
      </c>
      <c r="K182" s="17">
        <v>0.17587681520561799</v>
      </c>
      <c r="L182" s="17">
        <v>0.18864516900723299</v>
      </c>
      <c r="M182" s="17"/>
      <c r="N182" s="17">
        <v>0.24309150719702599</v>
      </c>
      <c r="O182" s="17">
        <v>0.253227504912998</v>
      </c>
      <c r="P182" s="17">
        <v>0.25925457080605502</v>
      </c>
      <c r="Q182" s="17">
        <v>0.22144611994284799</v>
      </c>
      <c r="R182" s="17"/>
      <c r="S182" s="17">
        <v>0.241401696578569</v>
      </c>
      <c r="T182" s="17">
        <v>0.19262859912206901</v>
      </c>
      <c r="U182" s="17">
        <v>0.24166379957530601</v>
      </c>
      <c r="V182" s="17">
        <v>0.24109602544229</v>
      </c>
      <c r="W182" s="17">
        <v>0.30891097501321901</v>
      </c>
      <c r="X182" s="17">
        <v>0.19228218882416501</v>
      </c>
      <c r="Y182" s="17">
        <v>0.30408336054517598</v>
      </c>
      <c r="Z182" s="17">
        <v>0.24276142532006001</v>
      </c>
      <c r="AA182" s="17">
        <v>0.26043563675249898</v>
      </c>
      <c r="AB182" s="17">
        <v>0.24646601487181299</v>
      </c>
      <c r="AC182" s="17">
        <v>0.25361264608973599</v>
      </c>
      <c r="AD182" s="17">
        <v>0.24645629910675701</v>
      </c>
      <c r="AE182" s="17"/>
      <c r="AF182" s="17">
        <v>0.21533909849757699</v>
      </c>
      <c r="AG182" s="17">
        <v>0.26749360709197001</v>
      </c>
      <c r="AH182" s="17" t="s">
        <v>89</v>
      </c>
      <c r="AI182" s="17">
        <v>0.195296875060158</v>
      </c>
      <c r="AJ182" s="17">
        <v>0.263831927370974</v>
      </c>
      <c r="AK182" s="17">
        <v>0.27191608426111802</v>
      </c>
      <c r="AL182" s="17">
        <v>0.30208675515884598</v>
      </c>
      <c r="AM182" s="17"/>
      <c r="AN182" s="17">
        <v>0.2140865661944</v>
      </c>
      <c r="AO182" s="17">
        <v>0.25116605715488599</v>
      </c>
      <c r="AP182" s="17">
        <v>0.22887459234173099</v>
      </c>
      <c r="AQ182" s="17"/>
      <c r="AR182" s="17">
        <v>0.215652005214302</v>
      </c>
      <c r="AS182" s="17">
        <v>0.26292746243286402</v>
      </c>
      <c r="AT182" s="17">
        <v>0.317518692328701</v>
      </c>
      <c r="AU182" s="17">
        <v>9.60104221260102E-2</v>
      </c>
      <c r="AV182" s="17">
        <v>0.19876236061563901</v>
      </c>
      <c r="AW182" s="17"/>
      <c r="AX182" s="17">
        <v>0.210469600984344</v>
      </c>
      <c r="AY182" s="17">
        <v>0.26250043709604098</v>
      </c>
      <c r="AZ182" s="17">
        <v>0.311237274909688</v>
      </c>
      <c r="BA182" s="17">
        <v>0.148326538872709</v>
      </c>
      <c r="BB182" s="17">
        <v>0.34793690057315502</v>
      </c>
      <c r="BC182" s="17"/>
      <c r="BD182" s="17">
        <v>0.28482094732129298</v>
      </c>
      <c r="BE182" s="17">
        <v>0.21394055957364499</v>
      </c>
      <c r="BF182" s="17">
        <v>0.272535117080203</v>
      </c>
      <c r="BG182" s="17">
        <v>0.17798626141917701</v>
      </c>
      <c r="BH182" s="17">
        <v>0.28875015478563998</v>
      </c>
      <c r="BI182" s="17">
        <v>0.24894730722761699</v>
      </c>
      <c r="BJ182" s="17"/>
      <c r="BK182" s="17">
        <v>0.21844402815558001</v>
      </c>
      <c r="BL182" s="17">
        <v>0.26125727990106301</v>
      </c>
      <c r="BM182" s="17">
        <v>0.24069490669965299</v>
      </c>
      <c r="BN182" s="17">
        <v>0.28973638868399099</v>
      </c>
      <c r="BO182" s="17">
        <v>0.205499126764739</v>
      </c>
    </row>
    <row r="183" spans="2:67" x14ac:dyDescent="0.35">
      <c r="B183" t="s">
        <v>150</v>
      </c>
      <c r="C183" s="17">
        <v>0.16084824130459499</v>
      </c>
      <c r="D183" s="17">
        <v>0.15637917832817599</v>
      </c>
      <c r="E183" s="17">
        <v>0.1667956456262</v>
      </c>
      <c r="F183" s="17"/>
      <c r="G183" s="17">
        <v>0.111435772353464</v>
      </c>
      <c r="H183" s="17">
        <v>0.13983554234807299</v>
      </c>
      <c r="I183" s="17">
        <v>0.16408736702743501</v>
      </c>
      <c r="J183" s="17">
        <v>0.155486636233341</v>
      </c>
      <c r="K183" s="17">
        <v>0.207327127933633</v>
      </c>
      <c r="L183" s="17">
        <v>0.18169591886952699</v>
      </c>
      <c r="M183" s="17"/>
      <c r="N183" s="17">
        <v>0.167612268790374</v>
      </c>
      <c r="O183" s="17">
        <v>0.16761124356370599</v>
      </c>
      <c r="P183" s="17">
        <v>0.158051554271113</v>
      </c>
      <c r="Q183" s="17">
        <v>0.14836360631533699</v>
      </c>
      <c r="R183" s="17"/>
      <c r="S183" s="17">
        <v>0.111979088763502</v>
      </c>
      <c r="T183" s="17">
        <v>0.173235669944659</v>
      </c>
      <c r="U183" s="17">
        <v>0.22398122824560801</v>
      </c>
      <c r="V183" s="17">
        <v>0.12620879351929501</v>
      </c>
      <c r="W183" s="17">
        <v>0.10106548678782799</v>
      </c>
      <c r="X183" s="17">
        <v>0.20968807230345801</v>
      </c>
      <c r="Y183" s="17">
        <v>0.11721485682133501</v>
      </c>
      <c r="Z183" s="17">
        <v>0.210074373426858</v>
      </c>
      <c r="AA183" s="17">
        <v>0.169738718161248</v>
      </c>
      <c r="AB183" s="17">
        <v>0.170180357647047</v>
      </c>
      <c r="AC183" s="17">
        <v>0.16781175916313401</v>
      </c>
      <c r="AD183" s="17">
        <v>0.24268657977944699</v>
      </c>
      <c r="AE183" s="17"/>
      <c r="AF183" s="17">
        <v>0.177758275625852</v>
      </c>
      <c r="AG183" s="17">
        <v>0.18604667223304899</v>
      </c>
      <c r="AH183" s="17" t="s">
        <v>89</v>
      </c>
      <c r="AI183" s="17">
        <v>0.111630101364943</v>
      </c>
      <c r="AJ183" s="17">
        <v>0.146828665209572</v>
      </c>
      <c r="AK183" s="17">
        <v>0.12208396442236299</v>
      </c>
      <c r="AL183" s="17">
        <v>0.13444725418751099</v>
      </c>
      <c r="AM183" s="17"/>
      <c r="AN183" s="17">
        <v>0.159345824380278</v>
      </c>
      <c r="AO183" s="17">
        <v>0.17148014792862201</v>
      </c>
      <c r="AP183" s="17">
        <v>0.17223822621148499</v>
      </c>
      <c r="AQ183" s="17"/>
      <c r="AR183" s="17">
        <v>0.158237411380035</v>
      </c>
      <c r="AS183" s="17">
        <v>0.16600495411058599</v>
      </c>
      <c r="AT183" s="17">
        <v>0.16740410701632999</v>
      </c>
      <c r="AU183" s="17">
        <v>0.12882395535736799</v>
      </c>
      <c r="AV183" s="17">
        <v>0.19100926207841201</v>
      </c>
      <c r="AW183" s="17"/>
      <c r="AX183" s="17">
        <v>0.175218471502053</v>
      </c>
      <c r="AY183" s="17">
        <v>0.15843887063534801</v>
      </c>
      <c r="AZ183" s="17">
        <v>0.16408149473258701</v>
      </c>
      <c r="BA183" s="17">
        <v>0.151028790458518</v>
      </c>
      <c r="BB183" s="17">
        <v>0.17217606758898199</v>
      </c>
      <c r="BC183" s="17"/>
      <c r="BD183" s="17">
        <v>0.155927551191897</v>
      </c>
      <c r="BE183" s="17">
        <v>0.16636316689369299</v>
      </c>
      <c r="BF183" s="17">
        <v>0.186895447980235</v>
      </c>
      <c r="BG183" s="17">
        <v>0.14460664674132201</v>
      </c>
      <c r="BH183" s="17">
        <v>0.15853007436585401</v>
      </c>
      <c r="BI183" s="17">
        <v>0.15983919485238199</v>
      </c>
      <c r="BJ183" s="17"/>
      <c r="BK183" s="17">
        <v>0.15775061023883399</v>
      </c>
      <c r="BL183" s="17">
        <v>0.15267079968924899</v>
      </c>
      <c r="BM183" s="17">
        <v>0.17646035808662799</v>
      </c>
      <c r="BN183" s="17">
        <v>0.15067789149511501</v>
      </c>
      <c r="BO183" s="17">
        <v>0.15920784402748001</v>
      </c>
    </row>
    <row r="184" spans="2:67" x14ac:dyDescent="0.35">
      <c r="B184" t="s">
        <v>151</v>
      </c>
      <c r="C184" s="17">
        <v>0.18417990022817099</v>
      </c>
      <c r="D184" s="17">
        <v>0.187098774462201</v>
      </c>
      <c r="E184" s="17">
        <v>0.181988552469694</v>
      </c>
      <c r="F184" s="17"/>
      <c r="G184" s="17">
        <v>4.4561159348590298E-2</v>
      </c>
      <c r="H184" s="17">
        <v>9.8380452930498893E-2</v>
      </c>
      <c r="I184" s="17">
        <v>0.141173296095744</v>
      </c>
      <c r="J184" s="17">
        <v>0.20461816605557701</v>
      </c>
      <c r="K184" s="17">
        <v>0.26951163811932799</v>
      </c>
      <c r="L184" s="17">
        <v>0.308855768115888</v>
      </c>
      <c r="M184" s="17"/>
      <c r="N184" s="17">
        <v>0.14574314792836199</v>
      </c>
      <c r="O184" s="17">
        <v>0.192793381628833</v>
      </c>
      <c r="P184" s="17">
        <v>0.15140774701446999</v>
      </c>
      <c r="Q184" s="17">
        <v>0.24534079522223001</v>
      </c>
      <c r="R184" s="17"/>
      <c r="S184" s="17">
        <v>0.140284067865769</v>
      </c>
      <c r="T184" s="17">
        <v>0.23064012140988099</v>
      </c>
      <c r="U184" s="17">
        <v>0.20738229671724401</v>
      </c>
      <c r="V184" s="17">
        <v>0.19455605210871699</v>
      </c>
      <c r="W184" s="17">
        <v>0.238794849279541</v>
      </c>
      <c r="X184" s="17">
        <v>0.158802165108055</v>
      </c>
      <c r="Y184" s="17">
        <v>0.181215611325517</v>
      </c>
      <c r="Z184" s="17">
        <v>0.171364460028996</v>
      </c>
      <c r="AA184" s="17">
        <v>0.13053657251078901</v>
      </c>
      <c r="AB184" s="17">
        <v>0.242493062348619</v>
      </c>
      <c r="AC184" s="17">
        <v>0.15588272130816899</v>
      </c>
      <c r="AD184" s="17">
        <v>0.13816168117031799</v>
      </c>
      <c r="AE184" s="17"/>
      <c r="AF184" s="17">
        <v>0.21826068594459</v>
      </c>
      <c r="AG184" s="17">
        <v>0.13933695145841199</v>
      </c>
      <c r="AH184" s="17" t="s">
        <v>89</v>
      </c>
      <c r="AI184" s="17">
        <v>0.225045284714539</v>
      </c>
      <c r="AJ184" s="17">
        <v>0.26603943277312597</v>
      </c>
      <c r="AK184" s="17">
        <v>0.15405530383867</v>
      </c>
      <c r="AL184" s="17">
        <v>9.4071495725915E-2</v>
      </c>
      <c r="AM184" s="17"/>
      <c r="AN184" s="17">
        <v>0.25464238757707103</v>
      </c>
      <c r="AO184" s="17">
        <v>0.17456678058543099</v>
      </c>
      <c r="AP184" s="17">
        <v>0.125124191538452</v>
      </c>
      <c r="AQ184" s="17"/>
      <c r="AR184" s="17">
        <v>0.23882694718091901</v>
      </c>
      <c r="AS184" s="17">
        <v>0.129301234393396</v>
      </c>
      <c r="AT184" s="17">
        <v>0.235544374526828</v>
      </c>
      <c r="AU184" s="17">
        <v>0.20104626608210699</v>
      </c>
      <c r="AV184" s="17">
        <v>0.160589384855826</v>
      </c>
      <c r="AW184" s="17"/>
      <c r="AX184" s="17">
        <v>0.22849964010052101</v>
      </c>
      <c r="AY184" s="17">
        <v>0.124091161900251</v>
      </c>
      <c r="AZ184" s="17">
        <v>0.23547910500406699</v>
      </c>
      <c r="BA184" s="17">
        <v>0.28116033474524099</v>
      </c>
      <c r="BB184" s="17">
        <v>0.112828566349259</v>
      </c>
      <c r="BC184" s="17"/>
      <c r="BD184" s="17">
        <v>0.115438600340858</v>
      </c>
      <c r="BE184" s="17">
        <v>0.21389689586882099</v>
      </c>
      <c r="BF184" s="17">
        <v>0.21651798509623299</v>
      </c>
      <c r="BG184" s="17">
        <v>0.27116657874469402</v>
      </c>
      <c r="BH184" s="17">
        <v>0.104848698752895</v>
      </c>
      <c r="BI184" s="17">
        <v>0.20136068156559001</v>
      </c>
      <c r="BJ184" s="17"/>
      <c r="BK184" s="17">
        <v>0.252148832136876</v>
      </c>
      <c r="BL184" s="17">
        <v>0.193126331762172</v>
      </c>
      <c r="BM184" s="17">
        <v>0.15654580509980501</v>
      </c>
      <c r="BN184" s="17">
        <v>9.0175189393079794E-2</v>
      </c>
      <c r="BO184" s="17">
        <v>9.2766318715953394E-2</v>
      </c>
    </row>
    <row r="185" spans="2:67" x14ac:dyDescent="0.35">
      <c r="B185" t="s">
        <v>87</v>
      </c>
      <c r="C185" s="17">
        <v>0.17375484967381499</v>
      </c>
      <c r="D185" s="17">
        <v>0.14065817058744201</v>
      </c>
      <c r="E185" s="17">
        <v>0.20579737988924299</v>
      </c>
      <c r="F185" s="17"/>
      <c r="G185" s="17">
        <v>0.17501573383813401</v>
      </c>
      <c r="H185" s="17">
        <v>0.12750462382699801</v>
      </c>
      <c r="I185" s="17">
        <v>0.159776714613343</v>
      </c>
      <c r="J185" s="17">
        <v>0.19879011233227301</v>
      </c>
      <c r="K185" s="17">
        <v>0.204456605911503</v>
      </c>
      <c r="L185" s="17">
        <v>0.18102010910423499</v>
      </c>
      <c r="M185" s="17"/>
      <c r="N185" s="17">
        <v>0.120165898483323</v>
      </c>
      <c r="O185" s="17">
        <v>0.178190401416535</v>
      </c>
      <c r="P185" s="17">
        <v>0.187834299915347</v>
      </c>
      <c r="Q185" s="17">
        <v>0.21237701336916301</v>
      </c>
      <c r="R185" s="17"/>
      <c r="S185" s="17">
        <v>0.126679022913426</v>
      </c>
      <c r="T185" s="17">
        <v>0.216706954014701</v>
      </c>
      <c r="U185" s="17">
        <v>0.15069940391099099</v>
      </c>
      <c r="V185" s="17">
        <v>0.22927049817476799</v>
      </c>
      <c r="W185" s="17">
        <v>0.184485038081147</v>
      </c>
      <c r="X185" s="17">
        <v>0.14399869299676099</v>
      </c>
      <c r="Y185" s="17">
        <v>0.174934537053624</v>
      </c>
      <c r="Z185" s="17">
        <v>9.1974364622480403E-2</v>
      </c>
      <c r="AA185" s="17">
        <v>0.19309222887864899</v>
      </c>
      <c r="AB185" s="17">
        <v>0.174397376049688</v>
      </c>
      <c r="AC185" s="17">
        <v>0.20016963494680501</v>
      </c>
      <c r="AD185" s="17">
        <v>0.15521787930019801</v>
      </c>
      <c r="AE185" s="17"/>
      <c r="AF185" s="17">
        <v>0.17019759572745999</v>
      </c>
      <c r="AG185" s="17">
        <v>0.15654861112496099</v>
      </c>
      <c r="AH185" s="17" t="s">
        <v>89</v>
      </c>
      <c r="AI185" s="17">
        <v>0.18464918618860399</v>
      </c>
      <c r="AJ185" s="17">
        <v>0.15371591567683501</v>
      </c>
      <c r="AK185" s="17">
        <v>0.16938184363248601</v>
      </c>
      <c r="AL185" s="17">
        <v>0.28343063739039298</v>
      </c>
      <c r="AM185" s="17"/>
      <c r="AN185" s="17">
        <v>0.14718811643987401</v>
      </c>
      <c r="AO185" s="17">
        <v>0.171192649237283</v>
      </c>
      <c r="AP185" s="17">
        <v>0.20333222288240199</v>
      </c>
      <c r="AQ185" s="17"/>
      <c r="AR185" s="17">
        <v>0.16731568648929199</v>
      </c>
      <c r="AS185" s="17">
        <v>0.150828533005122</v>
      </c>
      <c r="AT185" s="17">
        <v>0.13815887247158501</v>
      </c>
      <c r="AU185" s="17">
        <v>0.22398578565449601</v>
      </c>
      <c r="AV185" s="17">
        <v>0.22559667613553699</v>
      </c>
      <c r="AW185" s="17"/>
      <c r="AX185" s="17">
        <v>0.17329519152494499</v>
      </c>
      <c r="AY185" s="17">
        <v>0.14090575998392399</v>
      </c>
      <c r="AZ185" s="17">
        <v>0.129292693071968</v>
      </c>
      <c r="BA185" s="17">
        <v>0.17211344183895599</v>
      </c>
      <c r="BB185" s="17">
        <v>0.19551467264828601</v>
      </c>
      <c r="BC185" s="17"/>
      <c r="BD185" s="17">
        <v>0.129777799267877</v>
      </c>
      <c r="BE185" s="17">
        <v>0.16265610660641999</v>
      </c>
      <c r="BF185" s="17">
        <v>0.14943866479010501</v>
      </c>
      <c r="BG185" s="17">
        <v>0.17255120225764001</v>
      </c>
      <c r="BH185" s="17">
        <v>0.192396186034753</v>
      </c>
      <c r="BI185" s="17">
        <v>0.27648313440625299</v>
      </c>
      <c r="BJ185" s="17"/>
      <c r="BK185" s="17">
        <v>0.20478991535867999</v>
      </c>
      <c r="BL185" s="17">
        <v>0.199234301555272</v>
      </c>
      <c r="BM185" s="17">
        <v>0.139488844500811</v>
      </c>
      <c r="BN185" s="17">
        <v>0.125544297517689</v>
      </c>
      <c r="BO185" s="17">
        <v>9.8114837296183394E-2</v>
      </c>
    </row>
    <row r="186" spans="2:67" x14ac:dyDescent="0.35">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row>
    <row r="187" spans="2:67" x14ac:dyDescent="0.35">
      <c r="B187" s="6" t="s">
        <v>156</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row>
    <row r="188" spans="2:67" x14ac:dyDescent="0.35">
      <c r="B188" s="21" t="s">
        <v>91</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row>
    <row r="189" spans="2:67" x14ac:dyDescent="0.35">
      <c r="B189" t="s">
        <v>147</v>
      </c>
      <c r="C189" s="17">
        <v>9.0150820957385802E-2</v>
      </c>
      <c r="D189" s="17">
        <v>0.110122565717634</v>
      </c>
      <c r="E189" s="17">
        <v>6.9588859661788099E-2</v>
      </c>
      <c r="F189" s="17"/>
      <c r="G189" s="17">
        <v>0.16676431382558801</v>
      </c>
      <c r="H189" s="17">
        <v>0.188718737504666</v>
      </c>
      <c r="I189" s="17">
        <v>9.2302429885013706E-2</v>
      </c>
      <c r="J189" s="17">
        <v>4.7651368268570998E-2</v>
      </c>
      <c r="K189" s="17">
        <v>2.2485850029766399E-2</v>
      </c>
      <c r="L189" s="17">
        <v>3.6509982210261999E-2</v>
      </c>
      <c r="M189" s="17"/>
      <c r="N189" s="17">
        <v>0.159378048127822</v>
      </c>
      <c r="O189" s="17">
        <v>8.9437530450192093E-2</v>
      </c>
      <c r="P189" s="17">
        <v>6.6070642408816604E-2</v>
      </c>
      <c r="Q189" s="17">
        <v>3.6503594348411501E-2</v>
      </c>
      <c r="R189" s="17"/>
      <c r="S189" s="17">
        <v>0.20136152666700999</v>
      </c>
      <c r="T189" s="17">
        <v>3.4232407171463697E-2</v>
      </c>
      <c r="U189" s="17">
        <v>5.4045720936949801E-2</v>
      </c>
      <c r="V189" s="17">
        <v>0.10272083413161399</v>
      </c>
      <c r="W189" s="17">
        <v>9.5981977354409706E-2</v>
      </c>
      <c r="X189" s="17">
        <v>6.1063312074617501E-2</v>
      </c>
      <c r="Y189" s="17">
        <v>6.3896071655075007E-2</v>
      </c>
      <c r="Z189" s="17">
        <v>9.9721781215270394E-2</v>
      </c>
      <c r="AA189" s="17">
        <v>0.11451181500911201</v>
      </c>
      <c r="AB189" s="17">
        <v>3.8328022012809097E-2</v>
      </c>
      <c r="AC189" s="17">
        <v>9.3744327965316801E-2</v>
      </c>
      <c r="AD189" s="17">
        <v>6.1848019772287197E-2</v>
      </c>
      <c r="AE189" s="17"/>
      <c r="AF189" s="17">
        <v>9.8092043515027497E-2</v>
      </c>
      <c r="AG189" s="17">
        <v>7.1711967042173905E-2</v>
      </c>
      <c r="AH189" s="17" t="s">
        <v>89</v>
      </c>
      <c r="AI189" s="17">
        <v>6.4536619270757101E-2</v>
      </c>
      <c r="AJ189" s="17">
        <v>9.6872007990244702E-2</v>
      </c>
      <c r="AK189" s="17">
        <v>0.10688734994824101</v>
      </c>
      <c r="AL189" s="17">
        <v>4.1914551582894997E-2</v>
      </c>
      <c r="AM189" s="17"/>
      <c r="AN189" s="17">
        <v>7.7296733039161694E-2</v>
      </c>
      <c r="AO189" s="17">
        <v>9.7023663884171898E-2</v>
      </c>
      <c r="AP189" s="17">
        <v>8.37198867357518E-2</v>
      </c>
      <c r="AQ189" s="17"/>
      <c r="AR189" s="17">
        <v>8.6945618552632498E-2</v>
      </c>
      <c r="AS189" s="17">
        <v>0.13331551615297699</v>
      </c>
      <c r="AT189" s="17">
        <v>3.9622480403536803E-2</v>
      </c>
      <c r="AU189" s="17">
        <v>0.11188072528562699</v>
      </c>
      <c r="AV189" s="17">
        <v>5.9098027121378301E-2</v>
      </c>
      <c r="AW189" s="17"/>
      <c r="AX189" s="17">
        <v>7.3075566363950503E-2</v>
      </c>
      <c r="AY189" s="17">
        <v>0.15478734839054301</v>
      </c>
      <c r="AZ189" s="17">
        <v>4.5591917804528301E-2</v>
      </c>
      <c r="BA189" s="17">
        <v>5.9800417481651498E-2</v>
      </c>
      <c r="BB189" s="17">
        <v>5.0032032074953901E-2</v>
      </c>
      <c r="BC189" s="17"/>
      <c r="BD189" s="17">
        <v>0.15569443014256301</v>
      </c>
      <c r="BE189" s="17">
        <v>7.3538419310067799E-2</v>
      </c>
      <c r="BF189" s="17">
        <v>5.4929987782023397E-2</v>
      </c>
      <c r="BG189" s="17">
        <v>5.9439287349387498E-2</v>
      </c>
      <c r="BH189" s="17">
        <v>8.5710391638485497E-2</v>
      </c>
      <c r="BI189" s="17">
        <v>4.4912271699002901E-2</v>
      </c>
      <c r="BJ189" s="17"/>
      <c r="BK189" s="17">
        <v>3.7467297955808797E-2</v>
      </c>
      <c r="BL189" s="17">
        <v>4.9649956576973103E-2</v>
      </c>
      <c r="BM189" s="17">
        <v>0.120569427158031</v>
      </c>
      <c r="BN189" s="17">
        <v>0.17729172566152299</v>
      </c>
      <c r="BO189" s="17">
        <v>0.42284279547756398</v>
      </c>
    </row>
    <row r="190" spans="2:67" x14ac:dyDescent="0.35">
      <c r="B190" t="s">
        <v>148</v>
      </c>
      <c r="C190" s="17">
        <v>0.148729425781504</v>
      </c>
      <c r="D190" s="17">
        <v>0.16575963230766599</v>
      </c>
      <c r="E190" s="17">
        <v>0.130760815028549</v>
      </c>
      <c r="F190" s="17"/>
      <c r="G190" s="17">
        <v>0.26292673211477302</v>
      </c>
      <c r="H190" s="17">
        <v>0.18687457636312399</v>
      </c>
      <c r="I190" s="17">
        <v>0.163618741837006</v>
      </c>
      <c r="J190" s="17">
        <v>0.15395325348585501</v>
      </c>
      <c r="K190" s="17">
        <v>0.111221005483456</v>
      </c>
      <c r="L190" s="17">
        <v>4.9867502007641298E-2</v>
      </c>
      <c r="M190" s="17"/>
      <c r="N190" s="17">
        <v>0.18947583595748299</v>
      </c>
      <c r="O190" s="17">
        <v>0.13113050550917901</v>
      </c>
      <c r="P190" s="17">
        <v>0.15634257599093199</v>
      </c>
      <c r="Q190" s="17">
        <v>0.11786019692799</v>
      </c>
      <c r="R190" s="17"/>
      <c r="S190" s="17">
        <v>0.180989878423756</v>
      </c>
      <c r="T190" s="17">
        <v>0.124067950277262</v>
      </c>
      <c r="U190" s="17">
        <v>0.12232643324343601</v>
      </c>
      <c r="V190" s="17">
        <v>0.120486834964638</v>
      </c>
      <c r="W190" s="17">
        <v>0.188104941962318</v>
      </c>
      <c r="X190" s="17">
        <v>0.23266311977865101</v>
      </c>
      <c r="Y190" s="17">
        <v>0.17357728705393699</v>
      </c>
      <c r="Z190" s="17">
        <v>0.11146409308051999</v>
      </c>
      <c r="AA190" s="17">
        <v>0.127966455137449</v>
      </c>
      <c r="AB190" s="17">
        <v>0.132046065814137</v>
      </c>
      <c r="AC190" s="17">
        <v>9.99241057027319E-2</v>
      </c>
      <c r="AD190" s="17">
        <v>0.10765096006784899</v>
      </c>
      <c r="AE190" s="17"/>
      <c r="AF190" s="17">
        <v>0.10911619900054099</v>
      </c>
      <c r="AG190" s="17">
        <v>0.170601257267328</v>
      </c>
      <c r="AH190" s="17" t="s">
        <v>89</v>
      </c>
      <c r="AI190" s="17">
        <v>0.19511142135314599</v>
      </c>
      <c r="AJ190" s="17">
        <v>0.15109442238133</v>
      </c>
      <c r="AK190" s="17">
        <v>0.18482616464409701</v>
      </c>
      <c r="AL190" s="17">
        <v>0.124632976912929</v>
      </c>
      <c r="AM190" s="17"/>
      <c r="AN190" s="17">
        <v>0.114881651658017</v>
      </c>
      <c r="AO190" s="17">
        <v>0.14318488683435901</v>
      </c>
      <c r="AP190" s="17">
        <v>0.18471354227272499</v>
      </c>
      <c r="AQ190" s="17"/>
      <c r="AR190" s="17">
        <v>0.12775121484358201</v>
      </c>
      <c r="AS190" s="17">
        <v>0.16263728682463899</v>
      </c>
      <c r="AT190" s="17">
        <v>0.12801518208166099</v>
      </c>
      <c r="AU190" s="17">
        <v>0.182704470129887</v>
      </c>
      <c r="AV190" s="17">
        <v>0.15628922919955601</v>
      </c>
      <c r="AW190" s="17"/>
      <c r="AX190" s="17">
        <v>0.12523072347272499</v>
      </c>
      <c r="AY190" s="17">
        <v>0.174384309841812</v>
      </c>
      <c r="AZ190" s="17">
        <v>0.13193336725827401</v>
      </c>
      <c r="BA190" s="17">
        <v>0.131289112934763</v>
      </c>
      <c r="BB190" s="17">
        <v>0.15033792603673499</v>
      </c>
      <c r="BC190" s="17"/>
      <c r="BD190" s="17">
        <v>0.193167346278765</v>
      </c>
      <c r="BE190" s="17">
        <v>0.14568167107358301</v>
      </c>
      <c r="BF190" s="17">
        <v>0.108701850267568</v>
      </c>
      <c r="BG190" s="17">
        <v>0.150179274525328</v>
      </c>
      <c r="BH190" s="17">
        <v>0.150847823489585</v>
      </c>
      <c r="BI190" s="17">
        <v>7.2228496753546895E-2</v>
      </c>
      <c r="BJ190" s="17"/>
      <c r="BK190" s="17">
        <v>0.110509107190686</v>
      </c>
      <c r="BL190" s="17">
        <v>0.141456454733004</v>
      </c>
      <c r="BM190" s="17">
        <v>0.18832302994811301</v>
      </c>
      <c r="BN190" s="17">
        <v>0.20391525809505301</v>
      </c>
      <c r="BO190" s="17">
        <v>6.8184620410004601E-2</v>
      </c>
    </row>
    <row r="191" spans="2:67" x14ac:dyDescent="0.35">
      <c r="B191" t="s">
        <v>149</v>
      </c>
      <c r="C191" s="17">
        <v>0.221558953526516</v>
      </c>
      <c r="D191" s="17">
        <v>0.21423285936751099</v>
      </c>
      <c r="E191" s="17">
        <v>0.22773151071827399</v>
      </c>
      <c r="F191" s="17"/>
      <c r="G191" s="17">
        <v>0.28168519155809801</v>
      </c>
      <c r="H191" s="17">
        <v>0.27041512849114402</v>
      </c>
      <c r="I191" s="17">
        <v>0.236513822145477</v>
      </c>
      <c r="J191" s="17">
        <v>0.20037978105954499</v>
      </c>
      <c r="K191" s="17">
        <v>0.18173888492490101</v>
      </c>
      <c r="L191" s="17">
        <v>0.173137605694478</v>
      </c>
      <c r="M191" s="17"/>
      <c r="N191" s="17">
        <v>0.187711471926402</v>
      </c>
      <c r="O191" s="17">
        <v>0.21306406000113201</v>
      </c>
      <c r="P191" s="17">
        <v>0.28720128511117199</v>
      </c>
      <c r="Q191" s="17">
        <v>0.211314575911554</v>
      </c>
      <c r="R191" s="17"/>
      <c r="S191" s="17">
        <v>0.24025727431779301</v>
      </c>
      <c r="T191" s="17">
        <v>0.262824218050346</v>
      </c>
      <c r="U191" s="17">
        <v>0.23989756238292601</v>
      </c>
      <c r="V191" s="17">
        <v>0.25288914307518501</v>
      </c>
      <c r="W191" s="17">
        <v>0.19926542312887399</v>
      </c>
      <c r="X191" s="17">
        <v>0.24441732458379301</v>
      </c>
      <c r="Y191" s="17">
        <v>0.17648300688964999</v>
      </c>
      <c r="Z191" s="17">
        <v>0.240612320569045</v>
      </c>
      <c r="AA191" s="17">
        <v>0.19729639278415301</v>
      </c>
      <c r="AB191" s="17">
        <v>0.16117317286384</v>
      </c>
      <c r="AC191" s="17">
        <v>0.180799871406947</v>
      </c>
      <c r="AD191" s="17">
        <v>0.22823164487262701</v>
      </c>
      <c r="AE191" s="17"/>
      <c r="AF191" s="17">
        <v>0.18879974734093799</v>
      </c>
      <c r="AG191" s="17">
        <v>0.23779969470602</v>
      </c>
      <c r="AH191" s="17" t="s">
        <v>89</v>
      </c>
      <c r="AI191" s="17">
        <v>0.23455129522000101</v>
      </c>
      <c r="AJ191" s="17">
        <v>0.241970396793033</v>
      </c>
      <c r="AK191" s="17">
        <v>0.234656640543004</v>
      </c>
      <c r="AL191" s="17">
        <v>0.31890971538325202</v>
      </c>
      <c r="AM191" s="17"/>
      <c r="AN191" s="17">
        <v>0.19790214276829299</v>
      </c>
      <c r="AO191" s="17">
        <v>0.212551545871044</v>
      </c>
      <c r="AP191" s="17">
        <v>0.27109247276023002</v>
      </c>
      <c r="AQ191" s="17"/>
      <c r="AR191" s="17">
        <v>0.18840399186513401</v>
      </c>
      <c r="AS191" s="17">
        <v>0.22829560558534701</v>
      </c>
      <c r="AT191" s="17">
        <v>0.27541387534617301</v>
      </c>
      <c r="AU191" s="17">
        <v>0.20047231897433901</v>
      </c>
      <c r="AV191" s="17">
        <v>0.23239701576351801</v>
      </c>
      <c r="AW191" s="17"/>
      <c r="AX191" s="17">
        <v>0.20384805588961</v>
      </c>
      <c r="AY191" s="17">
        <v>0.21545708920384099</v>
      </c>
      <c r="AZ191" s="17">
        <v>0.237065894553638</v>
      </c>
      <c r="BA191" s="17">
        <v>0.238011667251184</v>
      </c>
      <c r="BB191" s="17">
        <v>0.274784813439644</v>
      </c>
      <c r="BC191" s="17"/>
      <c r="BD191" s="17">
        <v>0.22170654303363599</v>
      </c>
      <c r="BE191" s="17">
        <v>0.215383910764296</v>
      </c>
      <c r="BF191" s="17">
        <v>0.23420332703239</v>
      </c>
      <c r="BG191" s="17">
        <v>0.201693730556539</v>
      </c>
      <c r="BH191" s="17">
        <v>0.307090569316043</v>
      </c>
      <c r="BI191" s="17">
        <v>0.238097404521464</v>
      </c>
      <c r="BJ191" s="17"/>
      <c r="BK191" s="17">
        <v>0.21520315197588399</v>
      </c>
      <c r="BL191" s="17">
        <v>0.26424067775444299</v>
      </c>
      <c r="BM191" s="17">
        <v>0.202051943595319</v>
      </c>
      <c r="BN191" s="17">
        <v>0.18687760743384499</v>
      </c>
      <c r="BO191" s="17">
        <v>0.20308215335027199</v>
      </c>
    </row>
    <row r="192" spans="2:67" x14ac:dyDescent="0.35">
      <c r="B192" t="s">
        <v>150</v>
      </c>
      <c r="C192" s="17">
        <v>0.20715599956988701</v>
      </c>
      <c r="D192" s="17">
        <v>0.19908991099130799</v>
      </c>
      <c r="E192" s="17">
        <v>0.216033230395619</v>
      </c>
      <c r="F192" s="17"/>
      <c r="G192" s="17">
        <v>0.107881004883292</v>
      </c>
      <c r="H192" s="17">
        <v>0.161161600582653</v>
      </c>
      <c r="I192" s="17">
        <v>0.21811959140921999</v>
      </c>
      <c r="J192" s="17">
        <v>0.21735882321243299</v>
      </c>
      <c r="K192" s="17">
        <v>0.25827061212886099</v>
      </c>
      <c r="L192" s="17">
        <v>0.25986103249402698</v>
      </c>
      <c r="M192" s="17"/>
      <c r="N192" s="17">
        <v>0.21518757768256899</v>
      </c>
      <c r="O192" s="17">
        <v>0.22470561950467699</v>
      </c>
      <c r="P192" s="17">
        <v>0.191161453750231</v>
      </c>
      <c r="Q192" s="17">
        <v>0.19217120505037499</v>
      </c>
      <c r="R192" s="17"/>
      <c r="S192" s="17">
        <v>0.147776269999953</v>
      </c>
      <c r="T192" s="17">
        <v>0.242244418831154</v>
      </c>
      <c r="U192" s="17">
        <v>0.218727049109947</v>
      </c>
      <c r="V192" s="17">
        <v>0.18481787694257901</v>
      </c>
      <c r="W192" s="17">
        <v>0.21600166552104899</v>
      </c>
      <c r="X192" s="17">
        <v>0.19491395198855399</v>
      </c>
      <c r="Y192" s="17">
        <v>0.17361479873867</v>
      </c>
      <c r="Z192" s="17">
        <v>0.26967011681054298</v>
      </c>
      <c r="AA192" s="17">
        <v>0.19962280758554901</v>
      </c>
      <c r="AB192" s="17">
        <v>0.22161066386192901</v>
      </c>
      <c r="AC192" s="17">
        <v>0.27508668129129699</v>
      </c>
      <c r="AD192" s="17">
        <v>0.26213705748770399</v>
      </c>
      <c r="AE192" s="17"/>
      <c r="AF192" s="17">
        <v>0.231078819345437</v>
      </c>
      <c r="AG192" s="17">
        <v>0.24996720799369401</v>
      </c>
      <c r="AH192" s="17" t="s">
        <v>89</v>
      </c>
      <c r="AI192" s="17">
        <v>0.16199341820879701</v>
      </c>
      <c r="AJ192" s="17">
        <v>0.15612960125643199</v>
      </c>
      <c r="AK192" s="17">
        <v>0.15347826621552199</v>
      </c>
      <c r="AL192" s="17">
        <v>0.14121023332653601</v>
      </c>
      <c r="AM192" s="17"/>
      <c r="AN192" s="17">
        <v>0.196810948113263</v>
      </c>
      <c r="AO192" s="17">
        <v>0.23771183798366699</v>
      </c>
      <c r="AP192" s="17">
        <v>0.199309599660177</v>
      </c>
      <c r="AQ192" s="17"/>
      <c r="AR192" s="17">
        <v>0.21123975414850801</v>
      </c>
      <c r="AS192" s="17">
        <v>0.220087236900564</v>
      </c>
      <c r="AT192" s="17">
        <v>0.20193012752067799</v>
      </c>
      <c r="AU192" s="17">
        <v>0.16013634734860099</v>
      </c>
      <c r="AV192" s="17">
        <v>0.197187920659292</v>
      </c>
      <c r="AW192" s="17"/>
      <c r="AX192" s="17">
        <v>0.207788466995142</v>
      </c>
      <c r="AY192" s="17">
        <v>0.212356202855632</v>
      </c>
      <c r="AZ192" s="17">
        <v>0.22817783321377699</v>
      </c>
      <c r="BA192" s="17">
        <v>0.16551900376590001</v>
      </c>
      <c r="BB192" s="17">
        <v>0.20937071622353601</v>
      </c>
      <c r="BC192" s="17"/>
      <c r="BD192" s="17">
        <v>0.19971362283132399</v>
      </c>
      <c r="BE192" s="17">
        <v>0.20829688143355299</v>
      </c>
      <c r="BF192" s="17">
        <v>0.244137034946974</v>
      </c>
      <c r="BG192" s="17">
        <v>0.17951251043156499</v>
      </c>
      <c r="BH192" s="17">
        <v>0.212609822536558</v>
      </c>
      <c r="BI192" s="17">
        <v>0.21735573951088799</v>
      </c>
      <c r="BJ192" s="17"/>
      <c r="BK192" s="17">
        <v>0.22966542731154199</v>
      </c>
      <c r="BL192" s="17">
        <v>0.18660064885772601</v>
      </c>
      <c r="BM192" s="17">
        <v>0.19794427348683</v>
      </c>
      <c r="BN192" s="17">
        <v>0.20933865811764599</v>
      </c>
      <c r="BO192" s="17">
        <v>8.46609085046615E-2</v>
      </c>
    </row>
    <row r="193" spans="2:67" x14ac:dyDescent="0.35">
      <c r="B193" t="s">
        <v>151</v>
      </c>
      <c r="C193" s="17">
        <v>0.27000702738660798</v>
      </c>
      <c r="D193" s="17">
        <v>0.25826296627769202</v>
      </c>
      <c r="E193" s="17">
        <v>0.28325681722278601</v>
      </c>
      <c r="F193" s="17"/>
      <c r="G193" s="17">
        <v>8.3306988041852506E-2</v>
      </c>
      <c r="H193" s="17">
        <v>0.13857528682831599</v>
      </c>
      <c r="I193" s="17">
        <v>0.22182756622524799</v>
      </c>
      <c r="J193" s="17">
        <v>0.33395613638208299</v>
      </c>
      <c r="K193" s="17">
        <v>0.35707867823490902</v>
      </c>
      <c r="L193" s="17">
        <v>0.43126190509775703</v>
      </c>
      <c r="M193" s="17"/>
      <c r="N193" s="17">
        <v>0.220055823578687</v>
      </c>
      <c r="O193" s="17">
        <v>0.266023205364535</v>
      </c>
      <c r="P193" s="17">
        <v>0.24740475238656301</v>
      </c>
      <c r="Q193" s="17">
        <v>0.350579704624364</v>
      </c>
      <c r="R193" s="17"/>
      <c r="S193" s="17">
        <v>0.17407466000379701</v>
      </c>
      <c r="T193" s="17">
        <v>0.27305322014659</v>
      </c>
      <c r="U193" s="17">
        <v>0.31552834069658298</v>
      </c>
      <c r="V193" s="17">
        <v>0.28414148267448303</v>
      </c>
      <c r="W193" s="17">
        <v>0.25332614026734201</v>
      </c>
      <c r="X193" s="17">
        <v>0.20219183027457399</v>
      </c>
      <c r="Y193" s="17">
        <v>0.35921475403083802</v>
      </c>
      <c r="Z193" s="17">
        <v>0.22926065794539099</v>
      </c>
      <c r="AA193" s="17">
        <v>0.25999504281381702</v>
      </c>
      <c r="AB193" s="17">
        <v>0.38330356370138502</v>
      </c>
      <c r="AC193" s="17">
        <v>0.272835153087927</v>
      </c>
      <c r="AD193" s="17">
        <v>0.29334647374411599</v>
      </c>
      <c r="AE193" s="17"/>
      <c r="AF193" s="17">
        <v>0.337017406728574</v>
      </c>
      <c r="AG193" s="17">
        <v>0.22338280395370599</v>
      </c>
      <c r="AH193" s="17" t="s">
        <v>89</v>
      </c>
      <c r="AI193" s="17">
        <v>0.277672232488828</v>
      </c>
      <c r="AJ193" s="17">
        <v>0.26807192958673598</v>
      </c>
      <c r="AK193" s="17">
        <v>0.22840882438795099</v>
      </c>
      <c r="AL193" s="17">
        <v>0.21217599482118699</v>
      </c>
      <c r="AM193" s="17"/>
      <c r="AN193" s="17">
        <v>0.359212092935767</v>
      </c>
      <c r="AO193" s="17">
        <v>0.257372507870746</v>
      </c>
      <c r="AP193" s="17">
        <v>0.19431723779246801</v>
      </c>
      <c r="AQ193" s="17"/>
      <c r="AR193" s="17">
        <v>0.33704357368055499</v>
      </c>
      <c r="AS193" s="17">
        <v>0.19677366691658499</v>
      </c>
      <c r="AT193" s="17">
        <v>0.34207513891631802</v>
      </c>
      <c r="AU193" s="17">
        <v>0.271731617907645</v>
      </c>
      <c r="AV193" s="17">
        <v>0.256211730013228</v>
      </c>
      <c r="AW193" s="17"/>
      <c r="AX193" s="17">
        <v>0.34304624500106101</v>
      </c>
      <c r="AY193" s="17">
        <v>0.18256399630293799</v>
      </c>
      <c r="AZ193" s="17">
        <v>0.32370075010757998</v>
      </c>
      <c r="BA193" s="17">
        <v>0.35838293052598102</v>
      </c>
      <c r="BB193" s="17">
        <v>0.24553379980731199</v>
      </c>
      <c r="BC193" s="17"/>
      <c r="BD193" s="17">
        <v>0.17933710603265399</v>
      </c>
      <c r="BE193" s="17">
        <v>0.31941626266304601</v>
      </c>
      <c r="BF193" s="17">
        <v>0.33078045511424797</v>
      </c>
      <c r="BG193" s="17">
        <v>0.34148394037651397</v>
      </c>
      <c r="BH193" s="17">
        <v>0.17794381465544301</v>
      </c>
      <c r="BI193" s="17">
        <v>0.295971635470059</v>
      </c>
      <c r="BJ193" s="17"/>
      <c r="BK193" s="17">
        <v>0.323461435933945</v>
      </c>
      <c r="BL193" s="17">
        <v>0.28396291309591898</v>
      </c>
      <c r="BM193" s="17">
        <v>0.235030203475598</v>
      </c>
      <c r="BN193" s="17">
        <v>0.186061341498963</v>
      </c>
      <c r="BO193" s="17">
        <v>0.16961322363315301</v>
      </c>
    </row>
    <row r="194" spans="2:67" x14ac:dyDescent="0.35">
      <c r="B194" t="s">
        <v>87</v>
      </c>
      <c r="C194" s="17">
        <v>6.2397772778098999E-2</v>
      </c>
      <c r="D194" s="17">
        <v>5.2532065338188598E-2</v>
      </c>
      <c r="E194" s="17">
        <v>7.2628766972983094E-2</v>
      </c>
      <c r="F194" s="17"/>
      <c r="G194" s="17">
        <v>9.7435769576397005E-2</v>
      </c>
      <c r="H194" s="17">
        <v>5.4254670230098098E-2</v>
      </c>
      <c r="I194" s="17">
        <v>6.7617848498035996E-2</v>
      </c>
      <c r="J194" s="17">
        <v>4.67006375915128E-2</v>
      </c>
      <c r="K194" s="17">
        <v>6.9204969198107105E-2</v>
      </c>
      <c r="L194" s="17">
        <v>4.9361972495835203E-2</v>
      </c>
      <c r="M194" s="17"/>
      <c r="N194" s="17">
        <v>2.8191242727036499E-2</v>
      </c>
      <c r="O194" s="17">
        <v>7.5639079170284604E-2</v>
      </c>
      <c r="P194" s="17">
        <v>5.1819290352284497E-2</v>
      </c>
      <c r="Q194" s="17">
        <v>9.1570723137304494E-2</v>
      </c>
      <c r="R194" s="17"/>
      <c r="S194" s="17">
        <v>5.5540390587691099E-2</v>
      </c>
      <c r="T194" s="17">
        <v>6.3577785523183605E-2</v>
      </c>
      <c r="U194" s="17">
        <v>4.9474893630159E-2</v>
      </c>
      <c r="V194" s="17">
        <v>5.4943828211501199E-2</v>
      </c>
      <c r="W194" s="17">
        <v>4.7319851766006803E-2</v>
      </c>
      <c r="X194" s="17">
        <v>6.4750461299810602E-2</v>
      </c>
      <c r="Y194" s="17">
        <v>5.3214081631831001E-2</v>
      </c>
      <c r="Z194" s="17">
        <v>4.92710303792308E-2</v>
      </c>
      <c r="AA194" s="17">
        <v>0.10060748666992</v>
      </c>
      <c r="AB194" s="17">
        <v>6.3538511745899695E-2</v>
      </c>
      <c r="AC194" s="17">
        <v>7.7609860545780396E-2</v>
      </c>
      <c r="AD194" s="17">
        <v>4.6785844055415797E-2</v>
      </c>
      <c r="AE194" s="17"/>
      <c r="AF194" s="17">
        <v>3.5895784069483398E-2</v>
      </c>
      <c r="AG194" s="17">
        <v>4.65370690370778E-2</v>
      </c>
      <c r="AH194" s="17" t="s">
        <v>89</v>
      </c>
      <c r="AI194" s="17">
        <v>6.6135013458470407E-2</v>
      </c>
      <c r="AJ194" s="17">
        <v>8.5861641992223903E-2</v>
      </c>
      <c r="AK194" s="17">
        <v>9.1742754261185999E-2</v>
      </c>
      <c r="AL194" s="17">
        <v>0.16115652797320101</v>
      </c>
      <c r="AM194" s="17"/>
      <c r="AN194" s="17">
        <v>5.3896431485498802E-2</v>
      </c>
      <c r="AO194" s="17">
        <v>5.21555575560122E-2</v>
      </c>
      <c r="AP194" s="17">
        <v>6.6847260778648193E-2</v>
      </c>
      <c r="AQ194" s="17"/>
      <c r="AR194" s="17">
        <v>4.8615846909588402E-2</v>
      </c>
      <c r="AS194" s="17">
        <v>5.8890687619888103E-2</v>
      </c>
      <c r="AT194" s="17">
        <v>1.2943195731634299E-2</v>
      </c>
      <c r="AU194" s="17">
        <v>7.3074520353900996E-2</v>
      </c>
      <c r="AV194" s="17">
        <v>9.8816077243028003E-2</v>
      </c>
      <c r="AW194" s="17"/>
      <c r="AX194" s="17">
        <v>4.70109422775115E-2</v>
      </c>
      <c r="AY194" s="17">
        <v>6.04510534052329E-2</v>
      </c>
      <c r="AZ194" s="17">
        <v>3.3530237062201797E-2</v>
      </c>
      <c r="BA194" s="17">
        <v>4.6996868040520397E-2</v>
      </c>
      <c r="BB194" s="17">
        <v>6.99407124178196E-2</v>
      </c>
      <c r="BC194" s="17"/>
      <c r="BD194" s="17">
        <v>5.0380951681056899E-2</v>
      </c>
      <c r="BE194" s="17">
        <v>3.7682854755453001E-2</v>
      </c>
      <c r="BF194" s="17">
        <v>2.7247344856796699E-2</v>
      </c>
      <c r="BG194" s="17">
        <v>6.7691256760667201E-2</v>
      </c>
      <c r="BH194" s="17">
        <v>6.5797578363885001E-2</v>
      </c>
      <c r="BI194" s="17">
        <v>0.13143445204504001</v>
      </c>
      <c r="BJ194" s="17"/>
      <c r="BK194" s="17">
        <v>8.36935796321336E-2</v>
      </c>
      <c r="BL194" s="17">
        <v>7.4089348981935296E-2</v>
      </c>
      <c r="BM194" s="17">
        <v>5.6081122336108798E-2</v>
      </c>
      <c r="BN194" s="17">
        <v>3.6515409192969403E-2</v>
      </c>
      <c r="BO194" s="17">
        <v>5.1616298624344997E-2</v>
      </c>
    </row>
    <row r="195" spans="2:67" x14ac:dyDescent="0.35">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row>
    <row r="196" spans="2:67" x14ac:dyDescent="0.35">
      <c r="B196" s="6" t="s">
        <v>157</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row>
    <row r="197" spans="2:67" x14ac:dyDescent="0.35">
      <c r="B197" s="21" t="s">
        <v>91</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row>
    <row r="198" spans="2:67" x14ac:dyDescent="0.35">
      <c r="B198" t="s">
        <v>147</v>
      </c>
      <c r="C198" s="17">
        <v>3.9906442275781301E-2</v>
      </c>
      <c r="D198" s="17">
        <v>4.7398844718599599E-2</v>
      </c>
      <c r="E198" s="17">
        <v>3.10067793141236E-2</v>
      </c>
      <c r="F198" s="17"/>
      <c r="G198" s="17">
        <v>0.105091065090126</v>
      </c>
      <c r="H198" s="17">
        <v>7.2511878728923201E-2</v>
      </c>
      <c r="I198" s="17">
        <v>5.1672240325501301E-2</v>
      </c>
      <c r="J198" s="17">
        <v>2.0262344729560101E-2</v>
      </c>
      <c r="K198" s="17">
        <v>4.0116682254698402E-3</v>
      </c>
      <c r="L198" s="17">
        <v>0</v>
      </c>
      <c r="M198" s="17"/>
      <c r="N198" s="17">
        <v>6.5844861569586993E-2</v>
      </c>
      <c r="O198" s="17">
        <v>3.4846569242461399E-2</v>
      </c>
      <c r="P198" s="17">
        <v>2.9733027987687701E-2</v>
      </c>
      <c r="Q198" s="17">
        <v>2.6548643481925201E-2</v>
      </c>
      <c r="R198" s="17"/>
      <c r="S198" s="17">
        <v>0.13010980301369901</v>
      </c>
      <c r="T198" s="17">
        <v>1.0831563813600901E-2</v>
      </c>
      <c r="U198" s="17">
        <v>2.73890866038775E-2</v>
      </c>
      <c r="V198" s="17">
        <v>4.3472150316177099E-2</v>
      </c>
      <c r="W198" s="17">
        <v>2.0132833079289099E-2</v>
      </c>
      <c r="X198" s="17">
        <v>3.9486460509676101E-2</v>
      </c>
      <c r="Y198" s="17">
        <v>6.7178363102334904E-3</v>
      </c>
      <c r="Z198" s="17">
        <v>4.5064803865086399E-2</v>
      </c>
      <c r="AA198" s="17">
        <v>4.2030495791912197E-2</v>
      </c>
      <c r="AB198" s="17">
        <v>1.07710476206159E-2</v>
      </c>
      <c r="AC198" s="17">
        <v>1.6449319932054601E-2</v>
      </c>
      <c r="AD198" s="17">
        <v>1.43488369447773E-2</v>
      </c>
      <c r="AE198" s="17"/>
      <c r="AF198" s="17">
        <v>4.4645510234359503E-2</v>
      </c>
      <c r="AG198" s="17">
        <v>1.7563491888677899E-2</v>
      </c>
      <c r="AH198" s="17" t="s">
        <v>89</v>
      </c>
      <c r="AI198" s="17">
        <v>7.0819862325240193E-2</v>
      </c>
      <c r="AJ198" s="17">
        <v>2.5648928126700499E-2</v>
      </c>
      <c r="AK198" s="17">
        <v>5.5285463556779602E-2</v>
      </c>
      <c r="AL198" s="17">
        <v>0</v>
      </c>
      <c r="AM198" s="17"/>
      <c r="AN198" s="17">
        <v>1.7749114378150101E-2</v>
      </c>
      <c r="AO198" s="17">
        <v>5.3422326421132503E-2</v>
      </c>
      <c r="AP198" s="17">
        <v>5.35043398521486E-2</v>
      </c>
      <c r="AQ198" s="17"/>
      <c r="AR198" s="17">
        <v>3.1900756930096703E-2</v>
      </c>
      <c r="AS198" s="17">
        <v>6.0727369401302703E-2</v>
      </c>
      <c r="AT198" s="17">
        <v>3.4050152621342603E-2</v>
      </c>
      <c r="AU198" s="17">
        <v>0</v>
      </c>
      <c r="AV198" s="17">
        <v>2.6512002534302598E-2</v>
      </c>
      <c r="AW198" s="17"/>
      <c r="AX198" s="17">
        <v>2.4205855369043999E-2</v>
      </c>
      <c r="AY198" s="17">
        <v>6.2814245674697303E-2</v>
      </c>
      <c r="AZ198" s="17">
        <v>2.8201100953388701E-2</v>
      </c>
      <c r="BA198" s="17">
        <v>2.86743457620195E-2</v>
      </c>
      <c r="BB198" s="17">
        <v>4.1253687399189297E-2</v>
      </c>
      <c r="BC198" s="17"/>
      <c r="BD198" s="17">
        <v>6.7870520871923495E-2</v>
      </c>
      <c r="BE198" s="17">
        <v>3.7731551676438199E-2</v>
      </c>
      <c r="BF198" s="17">
        <v>3.3614408625840697E-2</v>
      </c>
      <c r="BG198" s="17">
        <v>2.31957569441971E-2</v>
      </c>
      <c r="BH198" s="17">
        <v>5.9503676729711498E-2</v>
      </c>
      <c r="BI198" s="17">
        <v>0</v>
      </c>
      <c r="BJ198" s="17"/>
      <c r="BK198" s="17">
        <v>1.02797065615216E-2</v>
      </c>
      <c r="BL198" s="17">
        <v>2.67109221321245E-2</v>
      </c>
      <c r="BM198" s="17">
        <v>4.3972625573857199E-2</v>
      </c>
      <c r="BN198" s="17">
        <v>9.9061924120657202E-2</v>
      </c>
      <c r="BO198" s="17">
        <v>0.183487585303796</v>
      </c>
    </row>
    <row r="199" spans="2:67" x14ac:dyDescent="0.35">
      <c r="B199" t="s">
        <v>148</v>
      </c>
      <c r="C199" s="17">
        <v>0.13905190153267699</v>
      </c>
      <c r="D199" s="17">
        <v>0.15899960746597899</v>
      </c>
      <c r="E199" s="17">
        <v>0.116093079993511</v>
      </c>
      <c r="F199" s="17"/>
      <c r="G199" s="17">
        <v>0.25797805529801598</v>
      </c>
      <c r="H199" s="17">
        <v>0.28425492713779099</v>
      </c>
      <c r="I199" s="17">
        <v>0.14570864482950099</v>
      </c>
      <c r="J199" s="17">
        <v>0.10592312311147301</v>
      </c>
      <c r="K199" s="17">
        <v>5.7728789198313403E-2</v>
      </c>
      <c r="L199" s="17">
        <v>1.7040703204090301E-2</v>
      </c>
      <c r="M199" s="17"/>
      <c r="N199" s="17">
        <v>0.220714824844431</v>
      </c>
      <c r="O199" s="17">
        <v>0.112480378282826</v>
      </c>
      <c r="P199" s="17">
        <v>0.10742901338333199</v>
      </c>
      <c r="Q199" s="17">
        <v>0.105969002218938</v>
      </c>
      <c r="R199" s="17"/>
      <c r="S199" s="17">
        <v>0.228148765052095</v>
      </c>
      <c r="T199" s="17">
        <v>0.13101438526637299</v>
      </c>
      <c r="U199" s="17">
        <v>7.5177819046318206E-2</v>
      </c>
      <c r="V199" s="17">
        <v>0.113597703408384</v>
      </c>
      <c r="W199" s="17">
        <v>0.14547235229880201</v>
      </c>
      <c r="X199" s="17">
        <v>0.13614953549494299</v>
      </c>
      <c r="Y199" s="17">
        <v>0.14418388332633</v>
      </c>
      <c r="Z199" s="17">
        <v>0.17076468458278701</v>
      </c>
      <c r="AA199" s="17">
        <v>0.120433356073892</v>
      </c>
      <c r="AB199" s="17">
        <v>9.6334191508638201E-2</v>
      </c>
      <c r="AC199" s="17">
        <v>0.139081741279379</v>
      </c>
      <c r="AD199" s="17">
        <v>0.13796454185896301</v>
      </c>
      <c r="AE199" s="17"/>
      <c r="AF199" s="17">
        <v>8.8183893445375902E-2</v>
      </c>
      <c r="AG199" s="17">
        <v>0.14486899711624099</v>
      </c>
      <c r="AH199" s="17" t="s">
        <v>89</v>
      </c>
      <c r="AI199" s="17">
        <v>0.19789481616208299</v>
      </c>
      <c r="AJ199" s="17">
        <v>0.14617603478455199</v>
      </c>
      <c r="AK199" s="17">
        <v>0.20176036149152701</v>
      </c>
      <c r="AL199" s="17">
        <v>0.141775146156076</v>
      </c>
      <c r="AM199" s="17"/>
      <c r="AN199" s="17">
        <v>9.5932796419971406E-2</v>
      </c>
      <c r="AO199" s="17">
        <v>0.13715148326931101</v>
      </c>
      <c r="AP199" s="17">
        <v>0.18323927419081701</v>
      </c>
      <c r="AQ199" s="17"/>
      <c r="AR199" s="17">
        <v>0.103101738085491</v>
      </c>
      <c r="AS199" s="17">
        <v>0.184683180879674</v>
      </c>
      <c r="AT199" s="17">
        <v>7.7083338818618896E-2</v>
      </c>
      <c r="AU199" s="17">
        <v>0.12057441520588399</v>
      </c>
      <c r="AV199" s="17">
        <v>0.143487586069209</v>
      </c>
      <c r="AW199" s="17"/>
      <c r="AX199" s="17">
        <v>0.13050823564778299</v>
      </c>
      <c r="AY199" s="17">
        <v>0.19528824938758399</v>
      </c>
      <c r="AZ199" s="17">
        <v>0.109830417484057</v>
      </c>
      <c r="BA199" s="17">
        <v>5.45819980212459E-2</v>
      </c>
      <c r="BB199" s="17">
        <v>0.176932240314531</v>
      </c>
      <c r="BC199" s="17"/>
      <c r="BD199" s="17">
        <v>0.20597537509056299</v>
      </c>
      <c r="BE199" s="17">
        <v>0.13641560560049501</v>
      </c>
      <c r="BF199" s="17">
        <v>0.110923472968693</v>
      </c>
      <c r="BG199" s="17">
        <v>6.5630370225932003E-2</v>
      </c>
      <c r="BH199" s="17">
        <v>0.21771566339030901</v>
      </c>
      <c r="BI199" s="17">
        <v>6.1111556687371997E-2</v>
      </c>
      <c r="BJ199" s="17"/>
      <c r="BK199" s="17">
        <v>6.3147935114651194E-2</v>
      </c>
      <c r="BL199" s="17">
        <v>0.11935030121556101</v>
      </c>
      <c r="BM199" s="17">
        <v>0.18563175585271999</v>
      </c>
      <c r="BN199" s="17">
        <v>0.25788179897337699</v>
      </c>
      <c r="BO199" s="17">
        <v>0.30949973820661902</v>
      </c>
    </row>
    <row r="200" spans="2:67" x14ac:dyDescent="0.35">
      <c r="B200" t="s">
        <v>149</v>
      </c>
      <c r="C200" s="17">
        <v>0.17403789484517801</v>
      </c>
      <c r="D200" s="17">
        <v>0.172481036782939</v>
      </c>
      <c r="E200" s="17">
        <v>0.17630728867443601</v>
      </c>
      <c r="F200" s="17"/>
      <c r="G200" s="17">
        <v>0.28387815160570401</v>
      </c>
      <c r="H200" s="17">
        <v>0.23925145245495499</v>
      </c>
      <c r="I200" s="17">
        <v>0.22104006201381499</v>
      </c>
      <c r="J200" s="17">
        <v>0.158444904381212</v>
      </c>
      <c r="K200" s="17">
        <v>9.8559441658453206E-2</v>
      </c>
      <c r="L200" s="17">
        <v>7.2339691620234001E-2</v>
      </c>
      <c r="M200" s="17"/>
      <c r="N200" s="17">
        <v>0.186220064834415</v>
      </c>
      <c r="O200" s="17">
        <v>0.18171648013230099</v>
      </c>
      <c r="P200" s="17">
        <v>0.19170867417034901</v>
      </c>
      <c r="Q200" s="17">
        <v>0.139125237211048</v>
      </c>
      <c r="R200" s="17"/>
      <c r="S200" s="17">
        <v>0.18803420072824301</v>
      </c>
      <c r="T200" s="17">
        <v>0.14918305692734099</v>
      </c>
      <c r="U200" s="17">
        <v>0.19467566386537899</v>
      </c>
      <c r="V200" s="17">
        <v>0.117116849308358</v>
      </c>
      <c r="W200" s="17">
        <v>0.16051691567006199</v>
      </c>
      <c r="X200" s="17">
        <v>0.23226731197844799</v>
      </c>
      <c r="Y200" s="17">
        <v>0.16661466240248199</v>
      </c>
      <c r="Z200" s="17">
        <v>0.15328386972372199</v>
      </c>
      <c r="AA200" s="17">
        <v>0.200328404013704</v>
      </c>
      <c r="AB200" s="17">
        <v>0.16533147642576199</v>
      </c>
      <c r="AC200" s="17">
        <v>0.18048958767037199</v>
      </c>
      <c r="AD200" s="17">
        <v>0.15515910230677399</v>
      </c>
      <c r="AE200" s="17"/>
      <c r="AF200" s="17">
        <v>0.113460401743</v>
      </c>
      <c r="AG200" s="17">
        <v>0.24643446469392699</v>
      </c>
      <c r="AH200" s="17" t="s">
        <v>89</v>
      </c>
      <c r="AI200" s="17">
        <v>0.13851564818494899</v>
      </c>
      <c r="AJ200" s="17">
        <v>0.14375646007005299</v>
      </c>
      <c r="AK200" s="17">
        <v>0.213825645506525</v>
      </c>
      <c r="AL200" s="17">
        <v>0.18787255184457</v>
      </c>
      <c r="AM200" s="17"/>
      <c r="AN200" s="17">
        <v>0.122338945186866</v>
      </c>
      <c r="AO200" s="17">
        <v>0.18804973203332101</v>
      </c>
      <c r="AP200" s="17">
        <v>0.19093678376839601</v>
      </c>
      <c r="AQ200" s="17"/>
      <c r="AR200" s="17">
        <v>0.104250609714216</v>
      </c>
      <c r="AS200" s="17">
        <v>0.229486358933921</v>
      </c>
      <c r="AT200" s="17">
        <v>0.16936475786276101</v>
      </c>
      <c r="AU200" s="17">
        <v>0.191982442808663</v>
      </c>
      <c r="AV200" s="17">
        <v>0.17697184674222499</v>
      </c>
      <c r="AW200" s="17"/>
      <c r="AX200" s="17">
        <v>8.1424535348242594E-2</v>
      </c>
      <c r="AY200" s="17">
        <v>0.22286213019912299</v>
      </c>
      <c r="AZ200" s="17">
        <v>0.16481813712667201</v>
      </c>
      <c r="BA200" s="17">
        <v>0.142395408324201</v>
      </c>
      <c r="BB200" s="17">
        <v>0.197243570466718</v>
      </c>
      <c r="BC200" s="17"/>
      <c r="BD200" s="17">
        <v>0.23471716565628001</v>
      </c>
      <c r="BE200" s="17">
        <v>9.3953518215337997E-2</v>
      </c>
      <c r="BF200" s="17">
        <v>0.140257139211315</v>
      </c>
      <c r="BG200" s="17">
        <v>0.14206249384088501</v>
      </c>
      <c r="BH200" s="17">
        <v>0.21911105926187899</v>
      </c>
      <c r="BI200" s="17">
        <v>0.18560039619631299</v>
      </c>
      <c r="BJ200" s="17"/>
      <c r="BK200" s="17">
        <v>0.13931173371522601</v>
      </c>
      <c r="BL200" s="17">
        <v>0.17182476658220699</v>
      </c>
      <c r="BM200" s="17">
        <v>0.19619127818545801</v>
      </c>
      <c r="BN200" s="17">
        <v>0.21038875897072901</v>
      </c>
      <c r="BO200" s="17">
        <v>0.177986192333834</v>
      </c>
    </row>
    <row r="201" spans="2:67" x14ac:dyDescent="0.35">
      <c r="B201" t="s">
        <v>150</v>
      </c>
      <c r="C201" s="17">
        <v>0.20128362562747201</v>
      </c>
      <c r="D201" s="17">
        <v>0.19946301643953901</v>
      </c>
      <c r="E201" s="17">
        <v>0.20505078716223399</v>
      </c>
      <c r="F201" s="17"/>
      <c r="G201" s="17">
        <v>0.150490719183553</v>
      </c>
      <c r="H201" s="17">
        <v>0.144290829168919</v>
      </c>
      <c r="I201" s="17">
        <v>0.21023697843283101</v>
      </c>
      <c r="J201" s="17">
        <v>0.23415531521637101</v>
      </c>
      <c r="K201" s="17">
        <v>0.208821146684776</v>
      </c>
      <c r="L201" s="17">
        <v>0.242849500004018</v>
      </c>
      <c r="M201" s="17"/>
      <c r="N201" s="17">
        <v>0.197509790541049</v>
      </c>
      <c r="O201" s="17">
        <v>0.21717809522957199</v>
      </c>
      <c r="P201" s="17">
        <v>0.22433183468927301</v>
      </c>
      <c r="Q201" s="17">
        <v>0.168341188668407</v>
      </c>
      <c r="R201" s="17"/>
      <c r="S201" s="17">
        <v>0.142821515046054</v>
      </c>
      <c r="T201" s="17">
        <v>0.18837015648991601</v>
      </c>
      <c r="U201" s="17">
        <v>0.19121305890309301</v>
      </c>
      <c r="V201" s="17">
        <v>0.21975414065378099</v>
      </c>
      <c r="W201" s="17">
        <v>0.21694289952679499</v>
      </c>
      <c r="X201" s="17">
        <v>0.24447581158532899</v>
      </c>
      <c r="Y201" s="17">
        <v>0.16762395677233499</v>
      </c>
      <c r="Z201" s="17">
        <v>0.20516047457827399</v>
      </c>
      <c r="AA201" s="17">
        <v>0.23869776277030999</v>
      </c>
      <c r="AB201" s="17">
        <v>0.19309689154631701</v>
      </c>
      <c r="AC201" s="17">
        <v>0.221094867161063</v>
      </c>
      <c r="AD201" s="17">
        <v>0.27483871876261701</v>
      </c>
      <c r="AE201" s="17"/>
      <c r="AF201" s="17">
        <v>0.22325310186873701</v>
      </c>
      <c r="AG201" s="17">
        <v>0.23009848918746401</v>
      </c>
      <c r="AH201" s="17" t="s">
        <v>89</v>
      </c>
      <c r="AI201" s="17">
        <v>9.9623402570170994E-2</v>
      </c>
      <c r="AJ201" s="17">
        <v>0.144732734404</v>
      </c>
      <c r="AK201" s="17">
        <v>0.176454999750429</v>
      </c>
      <c r="AL201" s="17">
        <v>0.28185508753778399</v>
      </c>
      <c r="AM201" s="17"/>
      <c r="AN201" s="17">
        <v>0.189528548796006</v>
      </c>
      <c r="AO201" s="17">
        <v>0.22248671893219801</v>
      </c>
      <c r="AP201" s="17">
        <v>0.19825879266153901</v>
      </c>
      <c r="AQ201" s="17"/>
      <c r="AR201" s="17">
        <v>0.20640782784143499</v>
      </c>
      <c r="AS201" s="17">
        <v>0.18089740492928599</v>
      </c>
      <c r="AT201" s="17">
        <v>0.23262802580070199</v>
      </c>
      <c r="AU201" s="17">
        <v>0.13129697549465999</v>
      </c>
      <c r="AV201" s="17">
        <v>0.22126881927522399</v>
      </c>
      <c r="AW201" s="17"/>
      <c r="AX201" s="17">
        <v>0.187903519203136</v>
      </c>
      <c r="AY201" s="17">
        <v>0.19193772436982201</v>
      </c>
      <c r="AZ201" s="17">
        <v>0.22263853530107</v>
      </c>
      <c r="BA201" s="17">
        <v>0.193609685800816</v>
      </c>
      <c r="BB201" s="17">
        <v>0.27000877569090898</v>
      </c>
      <c r="BC201" s="17"/>
      <c r="BD201" s="17">
        <v>0.194947842786034</v>
      </c>
      <c r="BE201" s="17">
        <v>0.19048614062367</v>
      </c>
      <c r="BF201" s="17">
        <v>0.254157574594364</v>
      </c>
      <c r="BG201" s="17">
        <v>0.19307025922649201</v>
      </c>
      <c r="BH201" s="17">
        <v>0.204506731903562</v>
      </c>
      <c r="BI201" s="17">
        <v>0.18114065844100499</v>
      </c>
      <c r="BJ201" s="17"/>
      <c r="BK201" s="17">
        <v>0.19668200405987599</v>
      </c>
      <c r="BL201" s="17">
        <v>0.21181638445897999</v>
      </c>
      <c r="BM201" s="17">
        <v>0.195742728142838</v>
      </c>
      <c r="BN201" s="17">
        <v>0.17911537018993701</v>
      </c>
      <c r="BO201" s="17">
        <v>0.113500636839071</v>
      </c>
    </row>
    <row r="202" spans="2:67" x14ac:dyDescent="0.35">
      <c r="B202" t="s">
        <v>151</v>
      </c>
      <c r="C202" s="17">
        <v>0.34454358472174701</v>
      </c>
      <c r="D202" s="17">
        <v>0.33857522640689403</v>
      </c>
      <c r="E202" s="17">
        <v>0.351732623575013</v>
      </c>
      <c r="F202" s="17"/>
      <c r="G202" s="17">
        <v>8.2110425917007707E-2</v>
      </c>
      <c r="H202" s="17">
        <v>0.15005679087451701</v>
      </c>
      <c r="I202" s="17">
        <v>0.28070722954530303</v>
      </c>
      <c r="J202" s="17">
        <v>0.36781214460164702</v>
      </c>
      <c r="K202" s="17">
        <v>0.50254557887630902</v>
      </c>
      <c r="L202" s="17">
        <v>0.60592610332373598</v>
      </c>
      <c r="M202" s="17"/>
      <c r="N202" s="17">
        <v>0.27923921453268702</v>
      </c>
      <c r="O202" s="17">
        <v>0.344586343290265</v>
      </c>
      <c r="P202" s="17">
        <v>0.32792899510965801</v>
      </c>
      <c r="Q202" s="17">
        <v>0.42909642637767598</v>
      </c>
      <c r="R202" s="17"/>
      <c r="S202" s="17">
        <v>0.212112831286074</v>
      </c>
      <c r="T202" s="17">
        <v>0.42079995604728299</v>
      </c>
      <c r="U202" s="17">
        <v>0.393678194392797</v>
      </c>
      <c r="V202" s="17">
        <v>0.38495957498237099</v>
      </c>
      <c r="W202" s="17">
        <v>0.342687401468594</v>
      </c>
      <c r="X202" s="17">
        <v>0.24885373128058899</v>
      </c>
      <c r="Y202" s="17">
        <v>0.42366995766856902</v>
      </c>
      <c r="Z202" s="17">
        <v>0.34205569423270998</v>
      </c>
      <c r="AA202" s="17">
        <v>0.28785112260352602</v>
      </c>
      <c r="AB202" s="17">
        <v>0.471576131908785</v>
      </c>
      <c r="AC202" s="17">
        <v>0.33751619177209902</v>
      </c>
      <c r="AD202" s="17">
        <v>0.30394046982763601</v>
      </c>
      <c r="AE202" s="17"/>
      <c r="AF202" s="17">
        <v>0.45812056042744498</v>
      </c>
      <c r="AG202" s="17">
        <v>0.27215205539892101</v>
      </c>
      <c r="AH202" s="17" t="s">
        <v>89</v>
      </c>
      <c r="AI202" s="17">
        <v>0.376762647158148</v>
      </c>
      <c r="AJ202" s="17">
        <v>0.42056136620531098</v>
      </c>
      <c r="AK202" s="17">
        <v>0.22843195877369399</v>
      </c>
      <c r="AL202" s="17">
        <v>0.18304567244754899</v>
      </c>
      <c r="AM202" s="17"/>
      <c r="AN202" s="17">
        <v>0.50048856915019302</v>
      </c>
      <c r="AO202" s="17">
        <v>0.30365084691855398</v>
      </c>
      <c r="AP202" s="17">
        <v>0.23285735267119401</v>
      </c>
      <c r="AQ202" s="17"/>
      <c r="AR202" s="17">
        <v>0.47664063176237997</v>
      </c>
      <c r="AS202" s="17">
        <v>0.258415309548227</v>
      </c>
      <c r="AT202" s="17">
        <v>0.41039983031046201</v>
      </c>
      <c r="AU202" s="17">
        <v>0.42914477854685901</v>
      </c>
      <c r="AV202" s="17">
        <v>0.265558083459706</v>
      </c>
      <c r="AW202" s="17"/>
      <c r="AX202" s="17">
        <v>0.499540551894473</v>
      </c>
      <c r="AY202" s="17">
        <v>0.23651316260133101</v>
      </c>
      <c r="AZ202" s="17">
        <v>0.40091138000107601</v>
      </c>
      <c r="BA202" s="17">
        <v>0.50230183006667495</v>
      </c>
      <c r="BB202" s="17">
        <v>0.17893496863509301</v>
      </c>
      <c r="BC202" s="17"/>
      <c r="BD202" s="17">
        <v>0.2105828201204</v>
      </c>
      <c r="BE202" s="17">
        <v>0.46942432825691</v>
      </c>
      <c r="BF202" s="17">
        <v>0.38333981826319902</v>
      </c>
      <c r="BG202" s="17">
        <v>0.47818126373102998</v>
      </c>
      <c r="BH202" s="17">
        <v>0.156569477289563</v>
      </c>
      <c r="BI202" s="17">
        <v>0.37897786174968001</v>
      </c>
      <c r="BJ202" s="17"/>
      <c r="BK202" s="17">
        <v>0.44684151634472502</v>
      </c>
      <c r="BL202" s="17">
        <v>0.34658984131804099</v>
      </c>
      <c r="BM202" s="17">
        <v>0.30507137096992398</v>
      </c>
      <c r="BN202" s="17">
        <v>0.187543508972036</v>
      </c>
      <c r="BO202" s="17">
        <v>0.115262145915418</v>
      </c>
    </row>
    <row r="203" spans="2:67" x14ac:dyDescent="0.35">
      <c r="B203" t="s">
        <v>87</v>
      </c>
      <c r="C203" s="17">
        <v>0.101176550997145</v>
      </c>
      <c r="D203" s="17">
        <v>8.3082268186049399E-2</v>
      </c>
      <c r="E203" s="17">
        <v>0.11980944128068401</v>
      </c>
      <c r="F203" s="17"/>
      <c r="G203" s="17">
        <v>0.12045158290559201</v>
      </c>
      <c r="H203" s="17">
        <v>0.109634121634895</v>
      </c>
      <c r="I203" s="17">
        <v>9.0634844853048999E-2</v>
      </c>
      <c r="J203" s="17">
        <v>0.113402167959738</v>
      </c>
      <c r="K203" s="17">
        <v>0.12833337535667899</v>
      </c>
      <c r="L203" s="17">
        <v>6.1844001847921999E-2</v>
      </c>
      <c r="M203" s="17"/>
      <c r="N203" s="17">
        <v>5.0471243677830901E-2</v>
      </c>
      <c r="O203" s="17">
        <v>0.10919213382257401</v>
      </c>
      <c r="P203" s="17">
        <v>0.118868454659701</v>
      </c>
      <c r="Q203" s="17">
        <v>0.130919502042006</v>
      </c>
      <c r="R203" s="17"/>
      <c r="S203" s="17">
        <v>9.8772884873835398E-2</v>
      </c>
      <c r="T203" s="17">
        <v>9.9800881455486296E-2</v>
      </c>
      <c r="U203" s="17">
        <v>0.117866177188535</v>
      </c>
      <c r="V203" s="17">
        <v>0.121099581330929</v>
      </c>
      <c r="W203" s="17">
        <v>0.114247597956458</v>
      </c>
      <c r="X203" s="17">
        <v>9.8767149151014796E-2</v>
      </c>
      <c r="Y203" s="17">
        <v>9.1189703520050194E-2</v>
      </c>
      <c r="Z203" s="17">
        <v>8.3670473017419894E-2</v>
      </c>
      <c r="AA203" s="17">
        <v>0.110658858746657</v>
      </c>
      <c r="AB203" s="17">
        <v>6.2890260989881694E-2</v>
      </c>
      <c r="AC203" s="17">
        <v>0.10536829218503301</v>
      </c>
      <c r="AD203" s="17">
        <v>0.11374833029923299</v>
      </c>
      <c r="AE203" s="17"/>
      <c r="AF203" s="17">
        <v>7.2336532281081806E-2</v>
      </c>
      <c r="AG203" s="17">
        <v>8.8882501714768899E-2</v>
      </c>
      <c r="AH203" s="17" t="s">
        <v>89</v>
      </c>
      <c r="AI203" s="17">
        <v>0.116383623599409</v>
      </c>
      <c r="AJ203" s="17">
        <v>0.11912447640938401</v>
      </c>
      <c r="AK203" s="17">
        <v>0.124241570921046</v>
      </c>
      <c r="AL203" s="17">
        <v>0.20545154201401999</v>
      </c>
      <c r="AM203" s="17"/>
      <c r="AN203" s="17">
        <v>7.3962026068813705E-2</v>
      </c>
      <c r="AO203" s="17">
        <v>9.5238892425482294E-2</v>
      </c>
      <c r="AP203" s="17">
        <v>0.14120345685590499</v>
      </c>
      <c r="AQ203" s="17"/>
      <c r="AR203" s="17">
        <v>7.7698435666382001E-2</v>
      </c>
      <c r="AS203" s="17">
        <v>8.5790376307588304E-2</v>
      </c>
      <c r="AT203" s="17">
        <v>7.6473894586112506E-2</v>
      </c>
      <c r="AU203" s="17">
        <v>0.12700138794393501</v>
      </c>
      <c r="AV203" s="17">
        <v>0.166201661919332</v>
      </c>
      <c r="AW203" s="17"/>
      <c r="AX203" s="17">
        <v>7.6417302537321097E-2</v>
      </c>
      <c r="AY203" s="17">
        <v>9.0584487767444002E-2</v>
      </c>
      <c r="AZ203" s="17">
        <v>7.3600429133735906E-2</v>
      </c>
      <c r="BA203" s="17">
        <v>7.8436732025041603E-2</v>
      </c>
      <c r="BB203" s="17">
        <v>0.13562675749356001</v>
      </c>
      <c r="BC203" s="17"/>
      <c r="BD203" s="17">
        <v>8.5906275474798705E-2</v>
      </c>
      <c r="BE203" s="17">
        <v>7.1988855627149601E-2</v>
      </c>
      <c r="BF203" s="17">
        <v>7.7707586336588697E-2</v>
      </c>
      <c r="BG203" s="17">
        <v>9.7859856031463702E-2</v>
      </c>
      <c r="BH203" s="17">
        <v>0.14259339142497399</v>
      </c>
      <c r="BI203" s="17">
        <v>0.193169526925631</v>
      </c>
      <c r="BJ203" s="17"/>
      <c r="BK203" s="17">
        <v>0.14373710420400099</v>
      </c>
      <c r="BL203" s="17">
        <v>0.123707784293087</v>
      </c>
      <c r="BM203" s="17">
        <v>7.3390241275203397E-2</v>
      </c>
      <c r="BN203" s="17">
        <v>6.6008638773264003E-2</v>
      </c>
      <c r="BO203" s="17">
        <v>0.10026370140126099</v>
      </c>
    </row>
    <row r="204" spans="2:67" x14ac:dyDescent="0.35">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row>
    <row r="205" spans="2:67" x14ac:dyDescent="0.35">
      <c r="B205" s="6" t="s">
        <v>158</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row>
    <row r="206" spans="2:67" x14ac:dyDescent="0.35">
      <c r="B206" s="21" t="s">
        <v>91</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row>
    <row r="207" spans="2:67" x14ac:dyDescent="0.35">
      <c r="B207" t="s">
        <v>147</v>
      </c>
      <c r="C207" s="17">
        <v>0.128879734658395</v>
      </c>
      <c r="D207" s="17">
        <v>0.12544938658487101</v>
      </c>
      <c r="E207" s="17">
        <v>0.13150420342788899</v>
      </c>
      <c r="F207" s="17"/>
      <c r="G207" s="17">
        <v>0.176066000530197</v>
      </c>
      <c r="H207" s="17">
        <v>0.19862181687789601</v>
      </c>
      <c r="I207" s="17">
        <v>0.12381122287346299</v>
      </c>
      <c r="J207" s="17">
        <v>0.10721919672012201</v>
      </c>
      <c r="K207" s="17">
        <v>0.105570595281053</v>
      </c>
      <c r="L207" s="17">
        <v>7.7742640106470307E-2</v>
      </c>
      <c r="M207" s="17"/>
      <c r="N207" s="17">
        <v>0.19810601288747801</v>
      </c>
      <c r="O207" s="17">
        <v>9.81031401161198E-2</v>
      </c>
      <c r="P207" s="17">
        <v>0.13700993796150601</v>
      </c>
      <c r="Q207" s="17">
        <v>8.0334130302170195E-2</v>
      </c>
      <c r="R207" s="17"/>
      <c r="S207" s="17">
        <v>0.18789499843375501</v>
      </c>
      <c r="T207" s="17">
        <v>8.3968777911513498E-2</v>
      </c>
      <c r="U207" s="17">
        <v>0.11770744348556</v>
      </c>
      <c r="V207" s="17">
        <v>0.12247924892074299</v>
      </c>
      <c r="W207" s="17">
        <v>0.14935466529479099</v>
      </c>
      <c r="X207" s="17">
        <v>0.12942302754159801</v>
      </c>
      <c r="Y207" s="17">
        <v>0.12840176806933401</v>
      </c>
      <c r="Z207" s="17">
        <v>0.115044799324929</v>
      </c>
      <c r="AA207" s="17">
        <v>0.101680654261172</v>
      </c>
      <c r="AB207" s="17">
        <v>0.120413493071134</v>
      </c>
      <c r="AC207" s="17">
        <v>0.16018664029642199</v>
      </c>
      <c r="AD207" s="17">
        <v>0.140639078054866</v>
      </c>
      <c r="AE207" s="17"/>
      <c r="AF207" s="17">
        <v>0.15419998170979901</v>
      </c>
      <c r="AG207" s="17">
        <v>0.115285920629219</v>
      </c>
      <c r="AH207" s="17" t="s">
        <v>89</v>
      </c>
      <c r="AI207" s="17">
        <v>0.107358033473826</v>
      </c>
      <c r="AJ207" s="17">
        <v>7.1273933089681593E-2</v>
      </c>
      <c r="AK207" s="17">
        <v>0.127267422070966</v>
      </c>
      <c r="AL207" s="17">
        <v>0.107573292173619</v>
      </c>
      <c r="AM207" s="17"/>
      <c r="AN207" s="17">
        <v>0.13269333467028699</v>
      </c>
      <c r="AO207" s="17">
        <v>0.126033481935411</v>
      </c>
      <c r="AP207" s="17">
        <v>0.11198526237617799</v>
      </c>
      <c r="AQ207" s="17"/>
      <c r="AR207" s="17">
        <v>0.12450666870054999</v>
      </c>
      <c r="AS207" s="17">
        <v>0.13848512379539701</v>
      </c>
      <c r="AT207" s="17">
        <v>0.111962365924933</v>
      </c>
      <c r="AU207" s="17">
        <v>0.25328072374941202</v>
      </c>
      <c r="AV207" s="17">
        <v>0.121046885035475</v>
      </c>
      <c r="AW207" s="17"/>
      <c r="AX207" s="17">
        <v>0.12801199819333001</v>
      </c>
      <c r="AY207" s="17">
        <v>0.16148616988501599</v>
      </c>
      <c r="AZ207" s="17">
        <v>8.7568520832453006E-2</v>
      </c>
      <c r="BA207" s="17">
        <v>0.122470175593514</v>
      </c>
      <c r="BB207" s="17">
        <v>0.13341610179271099</v>
      </c>
      <c r="BC207" s="17"/>
      <c r="BD207" s="17">
        <v>0.17365613942188499</v>
      </c>
      <c r="BE207" s="17">
        <v>0.12568845184646099</v>
      </c>
      <c r="BF207" s="17">
        <v>0.106452552156824</v>
      </c>
      <c r="BG207" s="17">
        <v>0.13627727964809</v>
      </c>
      <c r="BH207" s="17">
        <v>0.13186734425923</v>
      </c>
      <c r="BI207" s="17">
        <v>7.1537882780801004E-2</v>
      </c>
      <c r="BJ207" s="17"/>
      <c r="BK207" s="17">
        <v>9.8403341347550799E-2</v>
      </c>
      <c r="BL207" s="17">
        <v>8.1123567608501895E-2</v>
      </c>
      <c r="BM207" s="17">
        <v>0.14517363519665899</v>
      </c>
      <c r="BN207" s="17">
        <v>0.24134120212889701</v>
      </c>
      <c r="BO207" s="17">
        <v>0.36570049054263698</v>
      </c>
    </row>
    <row r="208" spans="2:67" x14ac:dyDescent="0.35">
      <c r="B208" t="s">
        <v>148</v>
      </c>
      <c r="C208" s="17">
        <v>0.33077241278689901</v>
      </c>
      <c r="D208" s="17">
        <v>0.312693918493748</v>
      </c>
      <c r="E208" s="17">
        <v>0.346827351696471</v>
      </c>
      <c r="F208" s="17"/>
      <c r="G208" s="17">
        <v>0.332361915386438</v>
      </c>
      <c r="H208" s="17">
        <v>0.31355127393948601</v>
      </c>
      <c r="I208" s="17">
        <v>0.38324828648673898</v>
      </c>
      <c r="J208" s="17">
        <v>0.356941821195149</v>
      </c>
      <c r="K208" s="17">
        <v>0.262288607439781</v>
      </c>
      <c r="L208" s="17">
        <v>0.32590487818520902</v>
      </c>
      <c r="M208" s="17"/>
      <c r="N208" s="17">
        <v>0.36150212809127402</v>
      </c>
      <c r="O208" s="17">
        <v>0.34501581181221402</v>
      </c>
      <c r="P208" s="17">
        <v>0.35074978586733901</v>
      </c>
      <c r="Q208" s="17">
        <v>0.26673859761382401</v>
      </c>
      <c r="R208" s="17"/>
      <c r="S208" s="17">
        <v>0.35690894622266101</v>
      </c>
      <c r="T208" s="17">
        <v>0.32793988408449098</v>
      </c>
      <c r="U208" s="17">
        <v>0.33397698124108799</v>
      </c>
      <c r="V208" s="17">
        <v>0.31377146624115199</v>
      </c>
      <c r="W208" s="17">
        <v>0.31513978458354802</v>
      </c>
      <c r="X208" s="17">
        <v>0.30681900336683599</v>
      </c>
      <c r="Y208" s="17">
        <v>0.308330741356723</v>
      </c>
      <c r="Z208" s="17">
        <v>0.249332417479985</v>
      </c>
      <c r="AA208" s="17">
        <v>0.36922344382880901</v>
      </c>
      <c r="AB208" s="17">
        <v>0.34053599701614701</v>
      </c>
      <c r="AC208" s="17">
        <v>0.33756117001157199</v>
      </c>
      <c r="AD208" s="17">
        <v>0.35767181309337598</v>
      </c>
      <c r="AE208" s="17"/>
      <c r="AF208" s="17">
        <v>0.32668008003492899</v>
      </c>
      <c r="AG208" s="17">
        <v>0.414865824466221</v>
      </c>
      <c r="AH208" s="17" t="s">
        <v>89</v>
      </c>
      <c r="AI208" s="17">
        <v>0.28125939590613402</v>
      </c>
      <c r="AJ208" s="17">
        <v>0.248855380375957</v>
      </c>
      <c r="AK208" s="17">
        <v>0.30490223632345198</v>
      </c>
      <c r="AL208" s="17">
        <v>0.31088896628845403</v>
      </c>
      <c r="AM208" s="17"/>
      <c r="AN208" s="17">
        <v>0.31123599987677197</v>
      </c>
      <c r="AO208" s="17">
        <v>0.36852816839755298</v>
      </c>
      <c r="AP208" s="17">
        <v>0.30023757179145999</v>
      </c>
      <c r="AQ208" s="17"/>
      <c r="AR208" s="17">
        <v>0.34022935012393701</v>
      </c>
      <c r="AS208" s="17">
        <v>0.345728130954225</v>
      </c>
      <c r="AT208" s="17">
        <v>0.38515076876482801</v>
      </c>
      <c r="AU208" s="17">
        <v>0.27318439019315099</v>
      </c>
      <c r="AV208" s="17">
        <v>0.260585260915697</v>
      </c>
      <c r="AW208" s="17"/>
      <c r="AX208" s="17">
        <v>0.34062358288432698</v>
      </c>
      <c r="AY208" s="17">
        <v>0.33343989131269097</v>
      </c>
      <c r="AZ208" s="17">
        <v>0.40028320593764699</v>
      </c>
      <c r="BA208" s="17">
        <v>0.34664644304162801</v>
      </c>
      <c r="BB208" s="17">
        <v>0.32443509389664899</v>
      </c>
      <c r="BC208" s="17"/>
      <c r="BD208" s="17">
        <v>0.33368332771190501</v>
      </c>
      <c r="BE208" s="17">
        <v>0.35010393803479101</v>
      </c>
      <c r="BF208" s="17">
        <v>0.37801872350403598</v>
      </c>
      <c r="BG208" s="17">
        <v>0.33312027795631599</v>
      </c>
      <c r="BH208" s="17">
        <v>0.32541829142492901</v>
      </c>
      <c r="BI208" s="17">
        <v>0.28686630841932598</v>
      </c>
      <c r="BJ208" s="17"/>
      <c r="BK208" s="17">
        <v>0.291586407122159</v>
      </c>
      <c r="BL208" s="17">
        <v>0.362885397384201</v>
      </c>
      <c r="BM208" s="17">
        <v>0.35942517248061401</v>
      </c>
      <c r="BN208" s="17">
        <v>0.32969649351751601</v>
      </c>
      <c r="BO208" s="17">
        <v>0.36126391559041299</v>
      </c>
    </row>
    <row r="209" spans="2:67" x14ac:dyDescent="0.35">
      <c r="B209" t="s">
        <v>149</v>
      </c>
      <c r="C209" s="17">
        <v>0.27351022537448799</v>
      </c>
      <c r="D209" s="17">
        <v>0.284039378826551</v>
      </c>
      <c r="E209" s="17">
        <v>0.26375436276648001</v>
      </c>
      <c r="F209" s="17"/>
      <c r="G209" s="17">
        <v>0.26615820463810902</v>
      </c>
      <c r="H209" s="17">
        <v>0.242271360100071</v>
      </c>
      <c r="I209" s="17">
        <v>0.24228826797137701</v>
      </c>
      <c r="J209" s="17">
        <v>0.26645501917653902</v>
      </c>
      <c r="K209" s="17">
        <v>0.30884392071640798</v>
      </c>
      <c r="L209" s="17">
        <v>0.31114906242449902</v>
      </c>
      <c r="M209" s="17"/>
      <c r="N209" s="17">
        <v>0.26027256074861599</v>
      </c>
      <c r="O209" s="17">
        <v>0.272775632855496</v>
      </c>
      <c r="P209" s="17">
        <v>0.27683290384248499</v>
      </c>
      <c r="Q209" s="17">
        <v>0.28448691935818898</v>
      </c>
      <c r="R209" s="17"/>
      <c r="S209" s="17">
        <v>0.24568490468242801</v>
      </c>
      <c r="T209" s="17">
        <v>0.28414635541247801</v>
      </c>
      <c r="U209" s="17">
        <v>0.273357241590308</v>
      </c>
      <c r="V209" s="17">
        <v>0.32501507099363502</v>
      </c>
      <c r="W209" s="17">
        <v>0.27597754513400102</v>
      </c>
      <c r="X209" s="17">
        <v>0.25433475147229501</v>
      </c>
      <c r="Y209" s="17">
        <v>0.29440111720859302</v>
      </c>
      <c r="Z209" s="17">
        <v>0.29760633430289601</v>
      </c>
      <c r="AA209" s="17">
        <v>0.237775987625995</v>
      </c>
      <c r="AB209" s="17">
        <v>0.29379825233386903</v>
      </c>
      <c r="AC209" s="17">
        <v>0.26086813212202897</v>
      </c>
      <c r="AD209" s="17">
        <v>0.25922434969456998</v>
      </c>
      <c r="AE209" s="17"/>
      <c r="AF209" s="17">
        <v>0.30128591579555802</v>
      </c>
      <c r="AG209" s="17">
        <v>0.28923532996624601</v>
      </c>
      <c r="AH209" s="17" t="s">
        <v>89</v>
      </c>
      <c r="AI209" s="17">
        <v>0.20932598661531801</v>
      </c>
      <c r="AJ209" s="17">
        <v>0.22315846889163499</v>
      </c>
      <c r="AK209" s="17">
        <v>0.25547565881316098</v>
      </c>
      <c r="AL209" s="17">
        <v>0.236053054496866</v>
      </c>
      <c r="AM209" s="17"/>
      <c r="AN209" s="17">
        <v>0.277078474689609</v>
      </c>
      <c r="AO209" s="17">
        <v>0.271064779509468</v>
      </c>
      <c r="AP209" s="17">
        <v>0.27386875056930599</v>
      </c>
      <c r="AQ209" s="17"/>
      <c r="AR209" s="17">
        <v>0.27821542077628197</v>
      </c>
      <c r="AS209" s="17">
        <v>0.274677892279025</v>
      </c>
      <c r="AT209" s="17">
        <v>0.28494612224376298</v>
      </c>
      <c r="AU209" s="17">
        <v>0.22566434308068101</v>
      </c>
      <c r="AV209" s="17">
        <v>0.25000861597594998</v>
      </c>
      <c r="AW209" s="17"/>
      <c r="AX209" s="17">
        <v>0.29952433017089702</v>
      </c>
      <c r="AY209" s="17">
        <v>0.259368521281581</v>
      </c>
      <c r="AZ209" s="17">
        <v>0.295844150947145</v>
      </c>
      <c r="BA209" s="17">
        <v>0.25186245960770898</v>
      </c>
      <c r="BB209" s="17">
        <v>0.25385019771682998</v>
      </c>
      <c r="BC209" s="17"/>
      <c r="BD209" s="17">
        <v>0.26432367030807302</v>
      </c>
      <c r="BE209" s="17">
        <v>0.299387101299944</v>
      </c>
      <c r="BF209" s="17">
        <v>0.27701459355067598</v>
      </c>
      <c r="BG209" s="17">
        <v>0.23556691944268901</v>
      </c>
      <c r="BH209" s="17">
        <v>0.28590730104607898</v>
      </c>
      <c r="BI209" s="17">
        <v>0.25743150657367098</v>
      </c>
      <c r="BJ209" s="17"/>
      <c r="BK209" s="17">
        <v>0.28710246993178301</v>
      </c>
      <c r="BL209" s="17">
        <v>0.29486686972600501</v>
      </c>
      <c r="BM209" s="17">
        <v>0.24451399931974799</v>
      </c>
      <c r="BN209" s="17">
        <v>0.246336705208971</v>
      </c>
      <c r="BO209" s="17">
        <v>0.134421740867504</v>
      </c>
    </row>
    <row r="210" spans="2:67" x14ac:dyDescent="0.35">
      <c r="B210" t="s">
        <v>150</v>
      </c>
      <c r="C210" s="17">
        <v>8.1032814641887899E-2</v>
      </c>
      <c r="D210" s="17">
        <v>9.3447654865804197E-2</v>
      </c>
      <c r="E210" s="17">
        <v>6.9738242481601001E-2</v>
      </c>
      <c r="F210" s="17"/>
      <c r="G210" s="17">
        <v>8.24992505094643E-2</v>
      </c>
      <c r="H210" s="17">
        <v>8.4581696125005698E-2</v>
      </c>
      <c r="I210" s="17">
        <v>7.4361659280009595E-2</v>
      </c>
      <c r="J210" s="17">
        <v>8.2751257964671199E-2</v>
      </c>
      <c r="K210" s="17">
        <v>9.2716030622618101E-2</v>
      </c>
      <c r="L210" s="17">
        <v>7.3359448203530506E-2</v>
      </c>
      <c r="M210" s="17"/>
      <c r="N210" s="17">
        <v>7.0923623520750004E-2</v>
      </c>
      <c r="O210" s="17">
        <v>9.0249761895821998E-2</v>
      </c>
      <c r="P210" s="17">
        <v>6.8791175894805504E-2</v>
      </c>
      <c r="Q210" s="17">
        <v>9.1703717647601601E-2</v>
      </c>
      <c r="R210" s="17"/>
      <c r="S210" s="17">
        <v>7.1408190203908095E-2</v>
      </c>
      <c r="T210" s="17">
        <v>8.3173945342564101E-2</v>
      </c>
      <c r="U210" s="17">
        <v>9.54003740984498E-2</v>
      </c>
      <c r="V210" s="17">
        <v>6.4879797763118099E-2</v>
      </c>
      <c r="W210" s="17">
        <v>6.8324913740375207E-2</v>
      </c>
      <c r="X210" s="17">
        <v>0.11390048909103601</v>
      </c>
      <c r="Y210" s="17">
        <v>4.6627167059490202E-2</v>
      </c>
      <c r="Z210" s="17">
        <v>0.15258119047586599</v>
      </c>
      <c r="AA210" s="17">
        <v>0.105352033938913</v>
      </c>
      <c r="AB210" s="17">
        <v>5.31686224751051E-2</v>
      </c>
      <c r="AC210" s="17">
        <v>7.6277940777590703E-2</v>
      </c>
      <c r="AD210" s="17">
        <v>5.6240442023958101E-2</v>
      </c>
      <c r="AE210" s="17"/>
      <c r="AF210" s="17">
        <v>6.8548820236206703E-2</v>
      </c>
      <c r="AG210" s="17">
        <v>6.3061443173747095E-2</v>
      </c>
      <c r="AH210" s="17" t="s">
        <v>89</v>
      </c>
      <c r="AI210" s="17">
        <v>9.3425283600602704E-2</v>
      </c>
      <c r="AJ210" s="17">
        <v>0.136454230897774</v>
      </c>
      <c r="AK210" s="17">
        <v>9.0371548074765495E-2</v>
      </c>
      <c r="AL210" s="17">
        <v>0.113211997366902</v>
      </c>
      <c r="AM210" s="17"/>
      <c r="AN210" s="17">
        <v>8.20832267705216E-2</v>
      </c>
      <c r="AO210" s="17">
        <v>7.2150260872392305E-2</v>
      </c>
      <c r="AP210" s="17">
        <v>9.1829746202211807E-2</v>
      </c>
      <c r="AQ210" s="17"/>
      <c r="AR210" s="17">
        <v>6.9959540826189798E-2</v>
      </c>
      <c r="AS210" s="17">
        <v>8.3979107055832794E-2</v>
      </c>
      <c r="AT210" s="17">
        <v>8.4157266084968804E-2</v>
      </c>
      <c r="AU210" s="17">
        <v>5.9741015467408697E-2</v>
      </c>
      <c r="AV210" s="17">
        <v>0.106244350700996</v>
      </c>
      <c r="AW210" s="17"/>
      <c r="AX210" s="17">
        <v>7.1547268320040297E-2</v>
      </c>
      <c r="AY210" s="17">
        <v>9.2887306948926801E-2</v>
      </c>
      <c r="AZ210" s="17">
        <v>5.5641802808390602E-2</v>
      </c>
      <c r="BA210" s="17">
        <v>6.5647558703703202E-2</v>
      </c>
      <c r="BB210" s="17">
        <v>0.10303105273502999</v>
      </c>
      <c r="BC210" s="17"/>
      <c r="BD210" s="17">
        <v>9.4187150432998301E-2</v>
      </c>
      <c r="BE210" s="17">
        <v>6.8193100845052201E-2</v>
      </c>
      <c r="BF210" s="17">
        <v>7.2008989780575405E-2</v>
      </c>
      <c r="BG210" s="17">
        <v>6.8844741131189199E-2</v>
      </c>
      <c r="BH210" s="17">
        <v>0.10231613753537</v>
      </c>
      <c r="BI210" s="17">
        <v>8.0883726665304606E-2</v>
      </c>
      <c r="BJ210" s="17"/>
      <c r="BK210" s="17">
        <v>7.3328560743419105E-2</v>
      </c>
      <c r="BL210" s="17">
        <v>6.8530254850458897E-2</v>
      </c>
      <c r="BM210" s="17">
        <v>9.7747889959970705E-2</v>
      </c>
      <c r="BN210" s="17">
        <v>8.0066700246644307E-2</v>
      </c>
      <c r="BO210" s="17">
        <v>4.2783991803899898E-2</v>
      </c>
    </row>
    <row r="211" spans="2:67" x14ac:dyDescent="0.35">
      <c r="B211" t="s">
        <v>151</v>
      </c>
      <c r="C211" s="17">
        <v>8.4749367478210103E-2</v>
      </c>
      <c r="D211" s="17">
        <v>9.1216799517993094E-2</v>
      </c>
      <c r="E211" s="17">
        <v>7.8419463447081506E-2</v>
      </c>
      <c r="F211" s="17"/>
      <c r="G211" s="17">
        <v>2.6273185310829401E-2</v>
      </c>
      <c r="H211" s="17">
        <v>5.5107552653041597E-2</v>
      </c>
      <c r="I211" s="17">
        <v>8.4406521731092796E-2</v>
      </c>
      <c r="J211" s="17">
        <v>8.4962497673365805E-2</v>
      </c>
      <c r="K211" s="17">
        <v>0.113017852046113</v>
      </c>
      <c r="L211" s="17">
        <v>0.129285823989058</v>
      </c>
      <c r="M211" s="17"/>
      <c r="N211" s="17">
        <v>4.8970476991707902E-2</v>
      </c>
      <c r="O211" s="17">
        <v>8.1879381311029995E-2</v>
      </c>
      <c r="P211" s="17">
        <v>7.6828580832867893E-2</v>
      </c>
      <c r="Q211" s="17">
        <v>0.13411584298687601</v>
      </c>
      <c r="R211" s="17"/>
      <c r="S211" s="17">
        <v>6.84375688263196E-2</v>
      </c>
      <c r="T211" s="17">
        <v>0.102499330454338</v>
      </c>
      <c r="U211" s="17">
        <v>8.7721386461031906E-2</v>
      </c>
      <c r="V211" s="17">
        <v>9.2319594125805204E-2</v>
      </c>
      <c r="W211" s="17">
        <v>0.10753768729348299</v>
      </c>
      <c r="X211" s="17">
        <v>7.9151413211723601E-2</v>
      </c>
      <c r="Y211" s="17">
        <v>8.9553463455503704E-2</v>
      </c>
      <c r="Z211" s="17">
        <v>8.0877865998362206E-2</v>
      </c>
      <c r="AA211" s="17">
        <v>5.2569843330628203E-2</v>
      </c>
      <c r="AB211" s="17">
        <v>9.7755547349494196E-2</v>
      </c>
      <c r="AC211" s="17">
        <v>8.1381861829432994E-2</v>
      </c>
      <c r="AD211" s="17">
        <v>9.4398834544920193E-2</v>
      </c>
      <c r="AE211" s="17"/>
      <c r="AF211" s="17">
        <v>7.23306563317897E-2</v>
      </c>
      <c r="AG211" s="17">
        <v>4.1520890025147902E-2</v>
      </c>
      <c r="AH211" s="17" t="s">
        <v>89</v>
      </c>
      <c r="AI211" s="17">
        <v>0.16383091442288</v>
      </c>
      <c r="AJ211" s="17">
        <v>0.18516339675781801</v>
      </c>
      <c r="AK211" s="17">
        <v>0.103776336551662</v>
      </c>
      <c r="AL211" s="17">
        <v>4.7627597297971898E-2</v>
      </c>
      <c r="AM211" s="17"/>
      <c r="AN211" s="17">
        <v>0.112373709914748</v>
      </c>
      <c r="AO211" s="17">
        <v>7.02879351259596E-2</v>
      </c>
      <c r="AP211" s="17">
        <v>9.8762829419172402E-2</v>
      </c>
      <c r="AQ211" s="17"/>
      <c r="AR211" s="17">
        <v>9.8765977302169905E-2</v>
      </c>
      <c r="AS211" s="17">
        <v>6.3662266645019505E-2</v>
      </c>
      <c r="AT211" s="17">
        <v>7.9740706608093403E-2</v>
      </c>
      <c r="AU211" s="17">
        <v>9.0750621502227902E-2</v>
      </c>
      <c r="AV211" s="17">
        <v>0.11495900230935099</v>
      </c>
      <c r="AW211" s="17"/>
      <c r="AX211" s="17">
        <v>7.6214156781050396E-2</v>
      </c>
      <c r="AY211" s="17">
        <v>5.9336829285657103E-2</v>
      </c>
      <c r="AZ211" s="17">
        <v>0.10349944530381</v>
      </c>
      <c r="BA211" s="17">
        <v>0.127053643764757</v>
      </c>
      <c r="BB211" s="17">
        <v>6.7804486086577895E-2</v>
      </c>
      <c r="BC211" s="17"/>
      <c r="BD211" s="17">
        <v>5.5275539343074803E-2</v>
      </c>
      <c r="BE211" s="17">
        <v>7.4935365773846102E-2</v>
      </c>
      <c r="BF211" s="17">
        <v>8.8114684968173304E-2</v>
      </c>
      <c r="BG211" s="17">
        <v>0.125851433064881</v>
      </c>
      <c r="BH211" s="17">
        <v>5.3211544397267198E-2</v>
      </c>
      <c r="BI211" s="17">
        <v>0.108146061507236</v>
      </c>
      <c r="BJ211" s="17"/>
      <c r="BK211" s="17">
        <v>0.129528847176968</v>
      </c>
      <c r="BL211" s="17">
        <v>7.6207327696206806E-2</v>
      </c>
      <c r="BM211" s="17">
        <v>5.9203039289927401E-2</v>
      </c>
      <c r="BN211" s="17">
        <v>4.50494133930378E-2</v>
      </c>
      <c r="BO211" s="17">
        <v>4.7805081002930697E-2</v>
      </c>
    </row>
    <row r="212" spans="2:67" x14ac:dyDescent="0.35">
      <c r="B212" t="s">
        <v>87</v>
      </c>
      <c r="C212" s="17">
        <v>0.101055445060121</v>
      </c>
      <c r="D212" s="17">
        <v>9.3152861711032806E-2</v>
      </c>
      <c r="E212" s="17">
        <v>0.109756376180478</v>
      </c>
      <c r="F212" s="17"/>
      <c r="G212" s="17">
        <v>0.116641443624962</v>
      </c>
      <c r="H212" s="17">
        <v>0.10586630030450001</v>
      </c>
      <c r="I212" s="17">
        <v>9.1884041657318394E-2</v>
      </c>
      <c r="J212" s="17">
        <v>0.101670207270153</v>
      </c>
      <c r="K212" s="17">
        <v>0.117562993894026</v>
      </c>
      <c r="L212" s="17">
        <v>8.2558147091233505E-2</v>
      </c>
      <c r="M212" s="17"/>
      <c r="N212" s="17">
        <v>6.0225197760173897E-2</v>
      </c>
      <c r="O212" s="17">
        <v>0.11197627200931801</v>
      </c>
      <c r="P212" s="17">
        <v>8.9787615600997406E-2</v>
      </c>
      <c r="Q212" s="17">
        <v>0.14262079209133899</v>
      </c>
      <c r="R212" s="17"/>
      <c r="S212" s="17">
        <v>6.9665391630928206E-2</v>
      </c>
      <c r="T212" s="17">
        <v>0.118271706794616</v>
      </c>
      <c r="U212" s="17">
        <v>9.1836573123562595E-2</v>
      </c>
      <c r="V212" s="17">
        <v>8.1534821955546996E-2</v>
      </c>
      <c r="W212" s="17">
        <v>8.3665403953801606E-2</v>
      </c>
      <c r="X212" s="17">
        <v>0.116371315316512</v>
      </c>
      <c r="Y212" s="17">
        <v>0.132685742850356</v>
      </c>
      <c r="Z212" s="17">
        <v>0.104557392417961</v>
      </c>
      <c r="AA212" s="17">
        <v>0.133398037014482</v>
      </c>
      <c r="AB212" s="17">
        <v>9.4328087754250903E-2</v>
      </c>
      <c r="AC212" s="17">
        <v>8.3724254962953895E-2</v>
      </c>
      <c r="AD212" s="17">
        <v>9.1825482588309595E-2</v>
      </c>
      <c r="AE212" s="17"/>
      <c r="AF212" s="17">
        <v>7.6954545891717394E-2</v>
      </c>
      <c r="AG212" s="17">
        <v>7.6030591739419104E-2</v>
      </c>
      <c r="AH212" s="17" t="s">
        <v>89</v>
      </c>
      <c r="AI212" s="17">
        <v>0.14480038598124001</v>
      </c>
      <c r="AJ212" s="17">
        <v>0.135094589987134</v>
      </c>
      <c r="AK212" s="17">
        <v>0.118206798165993</v>
      </c>
      <c r="AL212" s="17">
        <v>0.18464509237618701</v>
      </c>
      <c r="AM212" s="17"/>
      <c r="AN212" s="17">
        <v>8.4535254078061894E-2</v>
      </c>
      <c r="AO212" s="17">
        <v>9.1935374159216293E-2</v>
      </c>
      <c r="AP212" s="17">
        <v>0.123315839641671</v>
      </c>
      <c r="AQ212" s="17"/>
      <c r="AR212" s="17">
        <v>8.8323042270871496E-2</v>
      </c>
      <c r="AS212" s="17">
        <v>9.3467479270499906E-2</v>
      </c>
      <c r="AT212" s="17">
        <v>5.40427703734132E-2</v>
      </c>
      <c r="AU212" s="17">
        <v>9.7378906007119195E-2</v>
      </c>
      <c r="AV212" s="17">
        <v>0.14715588506253099</v>
      </c>
      <c r="AW212" s="17"/>
      <c r="AX212" s="17">
        <v>8.4078663650355004E-2</v>
      </c>
      <c r="AY212" s="17">
        <v>9.3481281286128301E-2</v>
      </c>
      <c r="AZ212" s="17">
        <v>5.71628741705551E-2</v>
      </c>
      <c r="BA212" s="17">
        <v>8.6319719288688396E-2</v>
      </c>
      <c r="BB212" s="17">
        <v>0.117463067772201</v>
      </c>
      <c r="BC212" s="17"/>
      <c r="BD212" s="17">
        <v>7.8874172782064697E-2</v>
      </c>
      <c r="BE212" s="17">
        <v>8.1692042199905696E-2</v>
      </c>
      <c r="BF212" s="17">
        <v>7.8390456039714895E-2</v>
      </c>
      <c r="BG212" s="17">
        <v>0.10033934875683501</v>
      </c>
      <c r="BH212" s="17">
        <v>0.101279381337125</v>
      </c>
      <c r="BI212" s="17">
        <v>0.195134514053663</v>
      </c>
      <c r="BJ212" s="17"/>
      <c r="BK212" s="17">
        <v>0.12005037367811899</v>
      </c>
      <c r="BL212" s="17">
        <v>0.116386582734627</v>
      </c>
      <c r="BM212" s="17">
        <v>9.3936263753081298E-2</v>
      </c>
      <c r="BN212" s="17">
        <v>5.7509485504934198E-2</v>
      </c>
      <c r="BO212" s="17">
        <v>4.8024780192615003E-2</v>
      </c>
    </row>
    <row r="213" spans="2:67"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row>
    <row r="214" spans="2:67" x14ac:dyDescent="0.35">
      <c r="B214" s="6" t="s">
        <v>169</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row>
    <row r="215" spans="2:67" x14ac:dyDescent="0.35">
      <c r="B215" s="21" t="s">
        <v>170</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row>
    <row r="216" spans="2:67" x14ac:dyDescent="0.35">
      <c r="B216" t="s">
        <v>159</v>
      </c>
      <c r="C216" s="17">
        <v>0.50174357094315003</v>
      </c>
      <c r="D216" s="17">
        <v>0.52499378205232194</v>
      </c>
      <c r="E216" s="17">
        <v>0.48030145790317003</v>
      </c>
      <c r="F216" s="17"/>
      <c r="G216" s="17">
        <v>0.39984345635194601</v>
      </c>
      <c r="H216" s="17">
        <v>0.39734790679946402</v>
      </c>
      <c r="I216" s="17">
        <v>0.47548689011601197</v>
      </c>
      <c r="J216" s="17">
        <v>0.47584972796918501</v>
      </c>
      <c r="K216" s="17">
        <v>0.51194447235651896</v>
      </c>
      <c r="L216" s="17">
        <v>0.61862445824739998</v>
      </c>
      <c r="M216" s="17"/>
      <c r="N216" s="17">
        <v>0.55575411941800701</v>
      </c>
      <c r="O216" s="17">
        <v>0.50636143384851995</v>
      </c>
      <c r="P216" s="17">
        <v>0.47527089030734099</v>
      </c>
      <c r="Q216" s="17">
        <v>0.47356497761294197</v>
      </c>
      <c r="R216" s="17"/>
      <c r="S216" s="17">
        <v>0.38991704047032599</v>
      </c>
      <c r="T216" s="17">
        <v>0.55143819273697003</v>
      </c>
      <c r="U216" s="17">
        <v>0.49701651292367299</v>
      </c>
      <c r="V216" s="17">
        <v>0.42419349246076399</v>
      </c>
      <c r="W216" s="17">
        <v>0.40775620899329401</v>
      </c>
      <c r="X216" s="17">
        <v>0.51478267481447304</v>
      </c>
      <c r="Y216" s="17">
        <v>0.45268124596727499</v>
      </c>
      <c r="Z216" s="17">
        <v>0.48188676374146799</v>
      </c>
      <c r="AA216" s="17">
        <v>0.56324469386726395</v>
      </c>
      <c r="AB216" s="17">
        <v>0.705169528893275</v>
      </c>
      <c r="AC216" s="17">
        <v>0.422858733413711</v>
      </c>
      <c r="AD216" s="17">
        <v>0.507969794842422</v>
      </c>
      <c r="AE216" s="17"/>
      <c r="AF216" s="17">
        <v>0.61326026202540396</v>
      </c>
      <c r="AG216" s="17">
        <v>0.51008595965608206</v>
      </c>
      <c r="AH216" s="17" t="s">
        <v>89</v>
      </c>
      <c r="AI216" s="17">
        <v>0.38163093418703697</v>
      </c>
      <c r="AJ216" s="17">
        <v>0.41050752221258002</v>
      </c>
      <c r="AK216" s="17">
        <v>0.32679839622240098</v>
      </c>
      <c r="AL216" s="17">
        <v>0.44814557626326901</v>
      </c>
      <c r="AM216" s="17"/>
      <c r="AN216" s="17">
        <v>0.54589415087133497</v>
      </c>
      <c r="AO216" s="17">
        <v>0.51574425190567497</v>
      </c>
      <c r="AP216" s="17">
        <v>0.40666215946821699</v>
      </c>
      <c r="AQ216" s="17"/>
      <c r="AR216" s="17">
        <v>0.548289295068494</v>
      </c>
      <c r="AS216" s="17">
        <v>0.49100204440353201</v>
      </c>
      <c r="AT216" s="17">
        <v>0.56651413082997404</v>
      </c>
      <c r="AU216" s="17">
        <v>0.26409245583876301</v>
      </c>
      <c r="AV216" s="17">
        <v>0.42445240485333602</v>
      </c>
      <c r="AW216" s="17"/>
      <c r="AX216" s="17">
        <v>0.54702630122582296</v>
      </c>
      <c r="AY216" s="17">
        <v>0.51593705946258495</v>
      </c>
      <c r="AZ216" s="17">
        <v>0.544240380807547</v>
      </c>
      <c r="BA216" s="17">
        <v>0.48529671429170801</v>
      </c>
      <c r="BB216" s="17">
        <v>0.441607600005057</v>
      </c>
      <c r="BC216" s="17"/>
      <c r="BD216" s="17">
        <v>0.48793991335412001</v>
      </c>
      <c r="BE216" s="17">
        <v>0.56694491425953097</v>
      </c>
      <c r="BF216" s="17">
        <v>0.51586679112269096</v>
      </c>
      <c r="BG216" s="17">
        <v>0.482901702682828</v>
      </c>
      <c r="BH216" s="17">
        <v>0.50346956444166902</v>
      </c>
      <c r="BI216" s="17">
        <v>0.53403819107223904</v>
      </c>
      <c r="BJ216" s="17"/>
      <c r="BK216" s="17">
        <v>0.47990896347886702</v>
      </c>
      <c r="BL216" s="17">
        <v>0.495053566013268</v>
      </c>
      <c r="BM216" s="17">
        <v>0.49181337684272303</v>
      </c>
      <c r="BN216" s="17">
        <v>0.53612630775651504</v>
      </c>
      <c r="BO216" s="17">
        <v>0.38949454113154303</v>
      </c>
    </row>
    <row r="217" spans="2:67" x14ac:dyDescent="0.35">
      <c r="B217" t="s">
        <v>160</v>
      </c>
      <c r="C217" s="17">
        <v>0.430801914143707</v>
      </c>
      <c r="D217" s="17">
        <v>0.42635583094500901</v>
      </c>
      <c r="E217" s="17">
        <v>0.43576012098364297</v>
      </c>
      <c r="F217" s="17"/>
      <c r="G217" s="17">
        <v>0.46755602549637898</v>
      </c>
      <c r="H217" s="17">
        <v>0.430195670847901</v>
      </c>
      <c r="I217" s="17">
        <v>0.45480841167900898</v>
      </c>
      <c r="J217" s="17">
        <v>0.48029220255860999</v>
      </c>
      <c r="K217" s="17">
        <v>0.44438466144088501</v>
      </c>
      <c r="L217" s="17">
        <v>0.360846964670128</v>
      </c>
      <c r="M217" s="17"/>
      <c r="N217" s="17">
        <v>0.37774467494214697</v>
      </c>
      <c r="O217" s="17">
        <v>0.45206238798149301</v>
      </c>
      <c r="P217" s="17">
        <v>0.45114892412276603</v>
      </c>
      <c r="Q217" s="17">
        <v>0.438562820763998</v>
      </c>
      <c r="R217" s="17"/>
      <c r="S217" s="17">
        <v>0.39048523541732799</v>
      </c>
      <c r="T217" s="17">
        <v>0.43453210921676799</v>
      </c>
      <c r="U217" s="17">
        <v>0.44154723551891201</v>
      </c>
      <c r="V217" s="17">
        <v>0.51452531632167098</v>
      </c>
      <c r="W217" s="17">
        <v>0.46742845794330001</v>
      </c>
      <c r="X217" s="17">
        <v>0.477559285407122</v>
      </c>
      <c r="Y217" s="17">
        <v>0.45953838088229998</v>
      </c>
      <c r="Z217" s="17">
        <v>0.38739149281635898</v>
      </c>
      <c r="AA217" s="17">
        <v>0.39177212699334502</v>
      </c>
      <c r="AB217" s="17">
        <v>0.27758336034312298</v>
      </c>
      <c r="AC217" s="17">
        <v>0.48622691732567203</v>
      </c>
      <c r="AD217" s="17">
        <v>0.57345524584798102</v>
      </c>
      <c r="AE217" s="17"/>
      <c r="AF217" s="17">
        <v>0.417577090912997</v>
      </c>
      <c r="AG217" s="17">
        <v>0.53824491333565005</v>
      </c>
      <c r="AH217" s="17" t="s">
        <v>89</v>
      </c>
      <c r="AI217" s="17">
        <v>0.353093982987642</v>
      </c>
      <c r="AJ217" s="17">
        <v>0.31301067322693998</v>
      </c>
      <c r="AK217" s="17">
        <v>0.37329887181499499</v>
      </c>
      <c r="AL217" s="17">
        <v>0.45314567473655698</v>
      </c>
      <c r="AM217" s="17"/>
      <c r="AN217" s="17">
        <v>0.43537434709851702</v>
      </c>
      <c r="AO217" s="17">
        <v>0.42520615306311599</v>
      </c>
      <c r="AP217" s="17">
        <v>0.38540143723060999</v>
      </c>
      <c r="AQ217" s="17"/>
      <c r="AR217" s="17">
        <v>0.452460214906173</v>
      </c>
      <c r="AS217" s="17">
        <v>0.40556329849212502</v>
      </c>
      <c r="AT217" s="17">
        <v>0.406735491211766</v>
      </c>
      <c r="AU217" s="17">
        <v>0.43270426526654499</v>
      </c>
      <c r="AV217" s="17">
        <v>0.39303797626722498</v>
      </c>
      <c r="AW217" s="17"/>
      <c r="AX217" s="17">
        <v>0.424513730804843</v>
      </c>
      <c r="AY217" s="17">
        <v>0.40759552614703598</v>
      </c>
      <c r="AZ217" s="17">
        <v>0.342310865937765</v>
      </c>
      <c r="BA217" s="17">
        <v>0.53077976912246905</v>
      </c>
      <c r="BB217" s="17">
        <v>0.50019044148726299</v>
      </c>
      <c r="BC217" s="17"/>
      <c r="BD217" s="17">
        <v>0.39423445640329802</v>
      </c>
      <c r="BE217" s="17">
        <v>0.45257169142406101</v>
      </c>
      <c r="BF217" s="17">
        <v>0.39515786785537799</v>
      </c>
      <c r="BG217" s="17">
        <v>0.513190298967932</v>
      </c>
      <c r="BH217" s="17">
        <v>0.44637332120967599</v>
      </c>
      <c r="BI217" s="17">
        <v>0.38171807955441101</v>
      </c>
      <c r="BJ217" s="17"/>
      <c r="BK217" s="17">
        <v>0.45649614668340599</v>
      </c>
      <c r="BL217" s="17">
        <v>0.43496739114699301</v>
      </c>
      <c r="BM217" s="17">
        <v>0.46598326834936898</v>
      </c>
      <c r="BN217" s="17">
        <v>0.36051554038956302</v>
      </c>
      <c r="BO217" s="17">
        <v>0.32998750335330101</v>
      </c>
    </row>
    <row r="218" spans="2:67" x14ac:dyDescent="0.35">
      <c r="B218" t="s">
        <v>161</v>
      </c>
      <c r="C218" s="17">
        <v>0.22266575310786399</v>
      </c>
      <c r="D218" s="17">
        <v>0.23856210952037499</v>
      </c>
      <c r="E218" s="17">
        <v>0.205222922222526</v>
      </c>
      <c r="F218" s="17"/>
      <c r="G218" s="17">
        <v>0.26676648541415299</v>
      </c>
      <c r="H218" s="17">
        <v>0.24646337354290501</v>
      </c>
      <c r="I218" s="17">
        <v>0.26030806323403599</v>
      </c>
      <c r="J218" s="17">
        <v>0.227476511735828</v>
      </c>
      <c r="K218" s="17">
        <v>0.21969878413403399</v>
      </c>
      <c r="L218" s="17">
        <v>0.17025055473709999</v>
      </c>
      <c r="M218" s="17"/>
      <c r="N218" s="17">
        <v>0.150453346567159</v>
      </c>
      <c r="O218" s="17">
        <v>0.239875564658389</v>
      </c>
      <c r="P218" s="17">
        <v>0.205147045238492</v>
      </c>
      <c r="Q218" s="17">
        <v>0.28474861710289001</v>
      </c>
      <c r="R218" s="17"/>
      <c r="S218" s="17">
        <v>0.29978830616610003</v>
      </c>
      <c r="T218" s="17">
        <v>0.22251542221214099</v>
      </c>
      <c r="U218" s="17">
        <v>0.17675376864019901</v>
      </c>
      <c r="V218" s="17">
        <v>0.25615677656883901</v>
      </c>
      <c r="W218" s="17">
        <v>0.21506852219119099</v>
      </c>
      <c r="X218" s="17">
        <v>0.20720822305238501</v>
      </c>
      <c r="Y218" s="17">
        <v>0.217975887260312</v>
      </c>
      <c r="Z218" s="17">
        <v>0.18729449785650701</v>
      </c>
      <c r="AA218" s="17">
        <v>0.22071296354324099</v>
      </c>
      <c r="AB218" s="17">
        <v>0.20006241774761199</v>
      </c>
      <c r="AC218" s="17">
        <v>0.19874587694939699</v>
      </c>
      <c r="AD218" s="17">
        <v>0.228615917175266</v>
      </c>
      <c r="AE218" s="17"/>
      <c r="AF218" s="17">
        <v>6.3554604898437603E-2</v>
      </c>
      <c r="AG218" s="17">
        <v>0.10598491370259699</v>
      </c>
      <c r="AH218" s="17" t="s">
        <v>89</v>
      </c>
      <c r="AI218" s="17">
        <v>0.50990202401567297</v>
      </c>
      <c r="AJ218" s="17">
        <v>0.55169715171526601</v>
      </c>
      <c r="AK218" s="17">
        <v>0.53048388418771197</v>
      </c>
      <c r="AL218" s="17">
        <v>6.5697278436724904E-2</v>
      </c>
      <c r="AM218" s="17"/>
      <c r="AN218" s="17">
        <v>0.20284848158100099</v>
      </c>
      <c r="AO218" s="17">
        <v>0.203672273325438</v>
      </c>
      <c r="AP218" s="17">
        <v>0.29101263803275501</v>
      </c>
      <c r="AQ218" s="17"/>
      <c r="AR218" s="17">
        <v>0.17727470709139101</v>
      </c>
      <c r="AS218" s="17">
        <v>0.22505503095167101</v>
      </c>
      <c r="AT218" s="17">
        <v>0.15391089822411599</v>
      </c>
      <c r="AU218" s="17">
        <v>0.25920960663294801</v>
      </c>
      <c r="AV218" s="17">
        <v>0.29748100779245901</v>
      </c>
      <c r="AW218" s="17"/>
      <c r="AX218" s="17">
        <v>0.15910321721017301</v>
      </c>
      <c r="AY218" s="17">
        <v>0.24410836023681301</v>
      </c>
      <c r="AZ218" s="17">
        <v>0.20740126262195599</v>
      </c>
      <c r="BA218" s="17">
        <v>0.195122530747317</v>
      </c>
      <c r="BB218" s="17">
        <v>0.23089904762454699</v>
      </c>
      <c r="BC218" s="17"/>
      <c r="BD218" s="17">
        <v>0.25697597731003502</v>
      </c>
      <c r="BE218" s="17">
        <v>0.14570759589346799</v>
      </c>
      <c r="BF218" s="17">
        <v>0.20088150136574401</v>
      </c>
      <c r="BG218" s="17">
        <v>0.242745067000398</v>
      </c>
      <c r="BH218" s="17">
        <v>0.29456993571972301</v>
      </c>
      <c r="BI218" s="17">
        <v>0.21701539455830901</v>
      </c>
      <c r="BJ218" s="17"/>
      <c r="BK218" s="17">
        <v>0.23739402268912599</v>
      </c>
      <c r="BL218" s="17">
        <v>0.23202860925972199</v>
      </c>
      <c r="BM218" s="17">
        <v>0.22335257798180799</v>
      </c>
      <c r="BN218" s="17">
        <v>0.20722017820696301</v>
      </c>
      <c r="BO218" s="17">
        <v>0.14052781689925301</v>
      </c>
    </row>
    <row r="219" spans="2:67" x14ac:dyDescent="0.35">
      <c r="B219" t="s">
        <v>162</v>
      </c>
      <c r="C219" s="17">
        <v>0.20843011578107101</v>
      </c>
      <c r="D219" s="17">
        <v>0.19299702126343801</v>
      </c>
      <c r="E219" s="17">
        <v>0.22412959208660799</v>
      </c>
      <c r="F219" s="17"/>
      <c r="G219" s="17">
        <v>0.242093585089005</v>
      </c>
      <c r="H219" s="17">
        <v>0.272036965727112</v>
      </c>
      <c r="I219" s="17">
        <v>0.208260586938363</v>
      </c>
      <c r="J219" s="17">
        <v>0.208284804195465</v>
      </c>
      <c r="K219" s="17">
        <v>0.16701693637739501</v>
      </c>
      <c r="L219" s="17">
        <v>0.19053152548470001</v>
      </c>
      <c r="M219" s="17"/>
      <c r="N219" s="17">
        <v>0.17618063006445001</v>
      </c>
      <c r="O219" s="17">
        <v>0.21916033868067999</v>
      </c>
      <c r="P219" s="17">
        <v>0.224350273721004</v>
      </c>
      <c r="Q219" s="17">
        <v>0.215305090483523</v>
      </c>
      <c r="R219" s="17"/>
      <c r="S219" s="17">
        <v>0.20515186444150599</v>
      </c>
      <c r="T219" s="17">
        <v>0.16136992740182601</v>
      </c>
      <c r="U219" s="17">
        <v>0.178123265333758</v>
      </c>
      <c r="V219" s="17">
        <v>0.23568599555654299</v>
      </c>
      <c r="W219" s="17">
        <v>0.19496341168245299</v>
      </c>
      <c r="X219" s="17">
        <v>0.21387059791673199</v>
      </c>
      <c r="Y219" s="17">
        <v>0.26179697925621997</v>
      </c>
      <c r="Z219" s="17">
        <v>0.270537464567907</v>
      </c>
      <c r="AA219" s="17">
        <v>0.28684834999554698</v>
      </c>
      <c r="AB219" s="17">
        <v>0.12180999347653799</v>
      </c>
      <c r="AC219" s="17">
        <v>0.23198606468789901</v>
      </c>
      <c r="AD219" s="17">
        <v>0.21457331073899399</v>
      </c>
      <c r="AE219" s="17"/>
      <c r="AF219" s="17">
        <v>0.216222239318861</v>
      </c>
      <c r="AG219" s="17">
        <v>0.20270916130827199</v>
      </c>
      <c r="AH219" s="17" t="s">
        <v>89</v>
      </c>
      <c r="AI219" s="17">
        <v>0.210842849273082</v>
      </c>
      <c r="AJ219" s="17">
        <v>0.15878208978448699</v>
      </c>
      <c r="AK219" s="17">
        <v>0.21550159298319199</v>
      </c>
      <c r="AL219" s="17">
        <v>0.23303829138531601</v>
      </c>
      <c r="AM219" s="17"/>
      <c r="AN219" s="17">
        <v>0.179691653783878</v>
      </c>
      <c r="AO219" s="17">
        <v>0.21670809257866699</v>
      </c>
      <c r="AP219" s="17">
        <v>0.260067017057381</v>
      </c>
      <c r="AQ219" s="17"/>
      <c r="AR219" s="17">
        <v>0.21135417423616101</v>
      </c>
      <c r="AS219" s="17">
        <v>0.20650770688274001</v>
      </c>
      <c r="AT219" s="17">
        <v>0.16406199838900501</v>
      </c>
      <c r="AU219" s="17">
        <v>0.25450101548829701</v>
      </c>
      <c r="AV219" s="17">
        <v>0.21859920764440899</v>
      </c>
      <c r="AW219" s="17"/>
      <c r="AX219" s="17">
        <v>0.22173568152787901</v>
      </c>
      <c r="AY219" s="17">
        <v>0.20093737562862199</v>
      </c>
      <c r="AZ219" s="17">
        <v>0.19273263779724301</v>
      </c>
      <c r="BA219" s="17">
        <v>0.19247279198057099</v>
      </c>
      <c r="BB219" s="17">
        <v>0.20699245766608099</v>
      </c>
      <c r="BC219" s="17"/>
      <c r="BD219" s="17">
        <v>0.20990924211249301</v>
      </c>
      <c r="BE219" s="17">
        <v>0.228925803352476</v>
      </c>
      <c r="BF219" s="17">
        <v>0.174883667733576</v>
      </c>
      <c r="BG219" s="17">
        <v>0.214834266983297</v>
      </c>
      <c r="BH219" s="17">
        <v>0.25473564174521901</v>
      </c>
      <c r="BI219" s="17">
        <v>0.15627830554743699</v>
      </c>
      <c r="BJ219" s="17"/>
      <c r="BK219" s="17">
        <v>0.207528033579262</v>
      </c>
      <c r="BL219" s="17">
        <v>0.226116126546197</v>
      </c>
      <c r="BM219" s="17">
        <v>0.203497636042794</v>
      </c>
      <c r="BN219" s="17">
        <v>0.18556860904617001</v>
      </c>
      <c r="BO219" s="17">
        <v>0.29128539857923902</v>
      </c>
    </row>
    <row r="220" spans="2:67" x14ac:dyDescent="0.35">
      <c r="B220" t="s">
        <v>163</v>
      </c>
      <c r="C220" s="17">
        <v>0.16928405234844501</v>
      </c>
      <c r="D220" s="17">
        <v>0.179135600125363</v>
      </c>
      <c r="E220" s="17">
        <v>0.160426234147444</v>
      </c>
      <c r="F220" s="17"/>
      <c r="G220" s="17">
        <v>0.22919669017379199</v>
      </c>
      <c r="H220" s="17">
        <v>0.19493156238137399</v>
      </c>
      <c r="I220" s="17">
        <v>0.190190669100198</v>
      </c>
      <c r="J220" s="17">
        <v>0.145579763397781</v>
      </c>
      <c r="K220" s="17">
        <v>0.15316938155895199</v>
      </c>
      <c r="L220" s="17">
        <v>0.14739647583925999</v>
      </c>
      <c r="M220" s="17"/>
      <c r="N220" s="17">
        <v>0.18343549308985299</v>
      </c>
      <c r="O220" s="17">
        <v>0.17967938798145799</v>
      </c>
      <c r="P220" s="17">
        <v>0.147365691171603</v>
      </c>
      <c r="Q220" s="17">
        <v>0.159819898923033</v>
      </c>
      <c r="R220" s="17"/>
      <c r="S220" s="17">
        <v>0.162173699927433</v>
      </c>
      <c r="T220" s="17">
        <v>0.16346361931867401</v>
      </c>
      <c r="U220" s="17">
        <v>0.16167213951312501</v>
      </c>
      <c r="V220" s="17">
        <v>0.215245571534631</v>
      </c>
      <c r="W220" s="17">
        <v>0.14262398130562001</v>
      </c>
      <c r="X220" s="17">
        <v>0.20951690493594299</v>
      </c>
      <c r="Y220" s="17">
        <v>0.188691067779968</v>
      </c>
      <c r="Z220" s="17">
        <v>0.107499553046791</v>
      </c>
      <c r="AA220" s="17">
        <v>0.212296993674362</v>
      </c>
      <c r="AB220" s="17">
        <v>0.106147056349211</v>
      </c>
      <c r="AC220" s="17">
        <v>0.13210403764859499</v>
      </c>
      <c r="AD220" s="17">
        <v>0.20877118769601</v>
      </c>
      <c r="AE220" s="17"/>
      <c r="AF220" s="17">
        <v>0.182194340974595</v>
      </c>
      <c r="AG220" s="17">
        <v>0.19393753197229399</v>
      </c>
      <c r="AH220" s="17" t="s">
        <v>89</v>
      </c>
      <c r="AI220" s="17">
        <v>5.5634278389738501E-2</v>
      </c>
      <c r="AJ220" s="17">
        <v>0.12885643373324901</v>
      </c>
      <c r="AK220" s="17">
        <v>0.17557125424699199</v>
      </c>
      <c r="AL220" s="17">
        <v>0.185360755658732</v>
      </c>
      <c r="AM220" s="17"/>
      <c r="AN220" s="17">
        <v>0.178319052047201</v>
      </c>
      <c r="AO220" s="17">
        <v>0.147629405678702</v>
      </c>
      <c r="AP220" s="17">
        <v>0.192340490597744</v>
      </c>
      <c r="AQ220" s="17"/>
      <c r="AR220" s="17">
        <v>0.19409860167835599</v>
      </c>
      <c r="AS220" s="17">
        <v>0.16151488288419699</v>
      </c>
      <c r="AT220" s="17">
        <v>0.12465798051428099</v>
      </c>
      <c r="AU220" s="17">
        <v>0.17347061541965</v>
      </c>
      <c r="AV220" s="17">
        <v>0.17275239556987401</v>
      </c>
      <c r="AW220" s="17"/>
      <c r="AX220" s="17">
        <v>0.144688433050954</v>
      </c>
      <c r="AY220" s="17">
        <v>0.19229806644768099</v>
      </c>
      <c r="AZ220" s="17">
        <v>9.8517820203279496E-2</v>
      </c>
      <c r="BA220" s="17">
        <v>0.20616536291179899</v>
      </c>
      <c r="BB220" s="17">
        <v>0.246044013137</v>
      </c>
      <c r="BC220" s="17"/>
      <c r="BD220" s="17">
        <v>0.183924545914156</v>
      </c>
      <c r="BE220" s="17">
        <v>0.18779512136511201</v>
      </c>
      <c r="BF220" s="17">
        <v>0.12080926594994899</v>
      </c>
      <c r="BG220" s="17">
        <v>0.19261675395747199</v>
      </c>
      <c r="BH220" s="17">
        <v>0.183609549504194</v>
      </c>
      <c r="BI220" s="17">
        <v>0.11916750429093299</v>
      </c>
      <c r="BJ220" s="17"/>
      <c r="BK220" s="17">
        <v>0.15985829521307399</v>
      </c>
      <c r="BL220" s="17">
        <v>0.17174535301701499</v>
      </c>
      <c r="BM220" s="17">
        <v>0.17921664852285499</v>
      </c>
      <c r="BN220" s="17">
        <v>0.160847958536075</v>
      </c>
      <c r="BO220" s="17">
        <v>0.13638732602647299</v>
      </c>
    </row>
    <row r="221" spans="2:67" x14ac:dyDescent="0.35">
      <c r="B221" t="s">
        <v>164</v>
      </c>
      <c r="C221" s="17">
        <v>0.151333321177538</v>
      </c>
      <c r="D221" s="17">
        <v>0.13083534437484601</v>
      </c>
      <c r="E221" s="17">
        <v>0.169865310925504</v>
      </c>
      <c r="F221" s="17"/>
      <c r="G221" s="17">
        <v>0.17739123487162101</v>
      </c>
      <c r="H221" s="17">
        <v>0.161065636037035</v>
      </c>
      <c r="I221" s="17">
        <v>0.208120855380245</v>
      </c>
      <c r="J221" s="17">
        <v>0.111094711254365</v>
      </c>
      <c r="K221" s="17">
        <v>0.14714702532409901</v>
      </c>
      <c r="L221" s="17">
        <v>0.132366361691378</v>
      </c>
      <c r="M221" s="17"/>
      <c r="N221" s="17">
        <v>0.17034223866821799</v>
      </c>
      <c r="O221" s="17">
        <v>0.16155617298095601</v>
      </c>
      <c r="P221" s="17">
        <v>0.156302387788983</v>
      </c>
      <c r="Q221" s="17">
        <v>0.11808707608689099</v>
      </c>
      <c r="R221" s="17"/>
      <c r="S221" s="17">
        <v>0.216015529796312</v>
      </c>
      <c r="T221" s="17">
        <v>0.15568832741400501</v>
      </c>
      <c r="U221" s="17">
        <v>0.13716453835975401</v>
      </c>
      <c r="V221" s="17">
        <v>7.0112115526017205E-2</v>
      </c>
      <c r="W221" s="17">
        <v>0.12638244769842999</v>
      </c>
      <c r="X221" s="17">
        <v>0.12957137892683701</v>
      </c>
      <c r="Y221" s="17">
        <v>0.217884265056381</v>
      </c>
      <c r="Z221" s="17">
        <v>8.6797640697118802E-2</v>
      </c>
      <c r="AA221" s="17">
        <v>0.15505981599000501</v>
      </c>
      <c r="AB221" s="17">
        <v>0.19460552809964399</v>
      </c>
      <c r="AC221" s="17">
        <v>0.131654451856073</v>
      </c>
      <c r="AD221" s="17">
        <v>9.58324501961655E-2</v>
      </c>
      <c r="AE221" s="17"/>
      <c r="AF221" s="17">
        <v>0.13792301492548001</v>
      </c>
      <c r="AG221" s="17">
        <v>0.155885231499724</v>
      </c>
      <c r="AH221" s="17" t="s">
        <v>89</v>
      </c>
      <c r="AI221" s="17">
        <v>9.2354861068986493E-2</v>
      </c>
      <c r="AJ221" s="17">
        <v>0.19416676686857501</v>
      </c>
      <c r="AK221" s="17">
        <v>0.14737031132088299</v>
      </c>
      <c r="AL221" s="17">
        <v>0.29201303823700703</v>
      </c>
      <c r="AM221" s="17"/>
      <c r="AN221" s="17">
        <v>0.12306944474796599</v>
      </c>
      <c r="AO221" s="17">
        <v>0.17806266158758499</v>
      </c>
      <c r="AP221" s="17">
        <v>0.12586609533794799</v>
      </c>
      <c r="AQ221" s="17"/>
      <c r="AR221" s="17">
        <v>0.13079077602890599</v>
      </c>
      <c r="AS221" s="17">
        <v>0.18978965602321601</v>
      </c>
      <c r="AT221" s="17">
        <v>0.18748730567439301</v>
      </c>
      <c r="AU221" s="17">
        <v>6.7845076750915195E-2</v>
      </c>
      <c r="AV221" s="17">
        <v>9.9197739029180901E-2</v>
      </c>
      <c r="AW221" s="17"/>
      <c r="AX221" s="17">
        <v>0.105067982465782</v>
      </c>
      <c r="AY221" s="17">
        <v>0.17969720569514999</v>
      </c>
      <c r="AZ221" s="17">
        <v>0.19195592813584</v>
      </c>
      <c r="BA221" s="17">
        <v>0.104959497558071</v>
      </c>
      <c r="BB221" s="17">
        <v>0.19091305984210999</v>
      </c>
      <c r="BC221" s="17"/>
      <c r="BD221" s="17">
        <v>0.192342610833414</v>
      </c>
      <c r="BE221" s="17">
        <v>9.8682411727763694E-2</v>
      </c>
      <c r="BF221" s="17">
        <v>0.23041235896987</v>
      </c>
      <c r="BG221" s="17">
        <v>0.137881935802632</v>
      </c>
      <c r="BH221" s="17">
        <v>0.18737722393174</v>
      </c>
      <c r="BI221" s="17">
        <v>0.124205240257015</v>
      </c>
      <c r="BJ221" s="17"/>
      <c r="BK221" s="17">
        <v>0.13381627134757801</v>
      </c>
      <c r="BL221" s="17">
        <v>0.156650310307024</v>
      </c>
      <c r="BM221" s="17">
        <v>0.16409950015799399</v>
      </c>
      <c r="BN221" s="17">
        <v>0.177115438857958</v>
      </c>
      <c r="BO221" s="17">
        <v>0.240214173241452</v>
      </c>
    </row>
    <row r="222" spans="2:67" x14ac:dyDescent="0.35">
      <c r="B222" t="s">
        <v>165</v>
      </c>
      <c r="C222" s="17">
        <v>9.6396605694884605E-2</v>
      </c>
      <c r="D222" s="17">
        <v>0.10118723859854301</v>
      </c>
      <c r="E222" s="17">
        <v>9.2948483963172901E-2</v>
      </c>
      <c r="F222" s="17"/>
      <c r="G222" s="17">
        <v>0.14000719490712901</v>
      </c>
      <c r="H222" s="17">
        <v>0.13806388497843999</v>
      </c>
      <c r="I222" s="17">
        <v>7.8708447095801201E-2</v>
      </c>
      <c r="J222" s="17">
        <v>8.0904188903846999E-2</v>
      </c>
      <c r="K222" s="17">
        <v>8.8442283737176206E-2</v>
      </c>
      <c r="L222" s="17">
        <v>8.53163075251442E-2</v>
      </c>
      <c r="M222" s="17"/>
      <c r="N222" s="17">
        <v>0.101396045701714</v>
      </c>
      <c r="O222" s="17">
        <v>7.8850531470740601E-2</v>
      </c>
      <c r="P222" s="17">
        <v>0.12321155916563201</v>
      </c>
      <c r="Q222" s="17">
        <v>8.5508786569475997E-2</v>
      </c>
      <c r="R222" s="17"/>
      <c r="S222" s="17">
        <v>0.10351034997641501</v>
      </c>
      <c r="T222" s="17">
        <v>7.6744778306339898E-2</v>
      </c>
      <c r="U222" s="17">
        <v>5.0735174659228298E-2</v>
      </c>
      <c r="V222" s="17">
        <v>0.11285998273529101</v>
      </c>
      <c r="W222" s="17">
        <v>0.15526702000883699</v>
      </c>
      <c r="X222" s="17">
        <v>8.7185898690374894E-2</v>
      </c>
      <c r="Y222" s="17">
        <v>0.105965163137355</v>
      </c>
      <c r="Z222" s="17">
        <v>0.143099301481553</v>
      </c>
      <c r="AA222" s="17">
        <v>0.103966864145802</v>
      </c>
      <c r="AB222" s="17">
        <v>4.7884114401300699E-2</v>
      </c>
      <c r="AC222" s="17">
        <v>0.12689816658947001</v>
      </c>
      <c r="AD222" s="17">
        <v>0.12143062563991899</v>
      </c>
      <c r="AE222" s="17"/>
      <c r="AF222" s="17">
        <v>0.102281554153733</v>
      </c>
      <c r="AG222" s="17">
        <v>0.116376895276006</v>
      </c>
      <c r="AH222" s="17" t="s">
        <v>89</v>
      </c>
      <c r="AI222" s="17">
        <v>4.3672064905077398E-2</v>
      </c>
      <c r="AJ222" s="17">
        <v>8.1496110100015201E-2</v>
      </c>
      <c r="AK222" s="17">
        <v>7.5183443428482599E-2</v>
      </c>
      <c r="AL222" s="17">
        <v>9.5556719987445402E-2</v>
      </c>
      <c r="AM222" s="17"/>
      <c r="AN222" s="17">
        <v>0.1112124769642</v>
      </c>
      <c r="AO222" s="17">
        <v>8.5405595462217099E-2</v>
      </c>
      <c r="AP222" s="17">
        <v>0.10112435106207</v>
      </c>
      <c r="AQ222" s="17"/>
      <c r="AR222" s="17">
        <v>0.109692689416322</v>
      </c>
      <c r="AS222" s="17">
        <v>0.113110548522025</v>
      </c>
      <c r="AT222" s="17">
        <v>3.8653086465633098E-2</v>
      </c>
      <c r="AU222" s="17">
        <v>0.113837203276376</v>
      </c>
      <c r="AV222" s="17">
        <v>6.5389141651838303E-2</v>
      </c>
      <c r="AW222" s="17"/>
      <c r="AX222" s="17">
        <v>0.108816142403931</v>
      </c>
      <c r="AY222" s="17">
        <v>9.4023658130208507E-2</v>
      </c>
      <c r="AZ222" s="17">
        <v>6.6625443649961105E-2</v>
      </c>
      <c r="BA222" s="17">
        <v>0.110291055821643</v>
      </c>
      <c r="BB222" s="17">
        <v>0.104646104872339</v>
      </c>
      <c r="BC222" s="17"/>
      <c r="BD222" s="17">
        <v>9.3992730431456298E-2</v>
      </c>
      <c r="BE222" s="17">
        <v>0.115799733308696</v>
      </c>
      <c r="BF222" s="17">
        <v>5.0697380311416101E-2</v>
      </c>
      <c r="BG222" s="17">
        <v>0.115708754291794</v>
      </c>
      <c r="BH222" s="17">
        <v>0.138046054929444</v>
      </c>
      <c r="BI222" s="17">
        <v>7.4213945921128704E-2</v>
      </c>
      <c r="BJ222" s="17"/>
      <c r="BK222" s="17">
        <v>7.8986077777314104E-2</v>
      </c>
      <c r="BL222" s="17">
        <v>9.7394817827053795E-2</v>
      </c>
      <c r="BM222" s="17">
        <v>9.6249096462345404E-2</v>
      </c>
      <c r="BN222" s="17">
        <v>0.108723050314302</v>
      </c>
      <c r="BO222" s="17">
        <v>0.178198104884876</v>
      </c>
    </row>
    <row r="223" spans="2:67" x14ac:dyDescent="0.35">
      <c r="B223" t="s">
        <v>166</v>
      </c>
      <c r="C223" s="17">
        <v>8.5922707158766001E-2</v>
      </c>
      <c r="D223" s="17">
        <v>8.9193329111848602E-2</v>
      </c>
      <c r="E223" s="17">
        <v>8.3746558730165704E-2</v>
      </c>
      <c r="F223" s="17"/>
      <c r="G223" s="17">
        <v>0.13398751667516401</v>
      </c>
      <c r="H223" s="17">
        <v>0.13830325522317899</v>
      </c>
      <c r="I223" s="17">
        <v>0.10479627083503</v>
      </c>
      <c r="J223" s="17">
        <v>8.6412318350433198E-2</v>
      </c>
      <c r="K223" s="17">
        <v>4.14166797976976E-2</v>
      </c>
      <c r="L223" s="17">
        <v>5.81524763019617E-2</v>
      </c>
      <c r="M223" s="17"/>
      <c r="N223" s="17">
        <v>0.11429154626511299</v>
      </c>
      <c r="O223" s="17">
        <v>7.5433829433151703E-2</v>
      </c>
      <c r="P223" s="17">
        <v>6.1517009434487499E-2</v>
      </c>
      <c r="Q223" s="17">
        <v>9.1622420815234501E-2</v>
      </c>
      <c r="R223" s="17"/>
      <c r="S223" s="17">
        <v>0.108060907562654</v>
      </c>
      <c r="T223" s="17">
        <v>5.5044066256242398E-2</v>
      </c>
      <c r="U223" s="17">
        <v>5.0860356968667898E-2</v>
      </c>
      <c r="V223" s="17">
        <v>7.9294206792244706E-2</v>
      </c>
      <c r="W223" s="17">
        <v>0.122866221462732</v>
      </c>
      <c r="X223" s="17">
        <v>0.14019354504958201</v>
      </c>
      <c r="Y223" s="17">
        <v>0.105111071062155</v>
      </c>
      <c r="Z223" s="17">
        <v>0.128081668079774</v>
      </c>
      <c r="AA223" s="17">
        <v>6.6971303875508995E-2</v>
      </c>
      <c r="AB223" s="17">
        <v>6.5397879485933702E-2</v>
      </c>
      <c r="AC223" s="17">
        <v>8.4684249834964601E-2</v>
      </c>
      <c r="AD223" s="17">
        <v>5.7606660898637099E-2</v>
      </c>
      <c r="AE223" s="17"/>
      <c r="AF223" s="17">
        <v>7.4263413716738599E-2</v>
      </c>
      <c r="AG223" s="17">
        <v>8.8890479855370796E-2</v>
      </c>
      <c r="AH223" s="17" t="s">
        <v>89</v>
      </c>
      <c r="AI223" s="17">
        <v>0.115941847674251</v>
      </c>
      <c r="AJ223" s="17">
        <v>7.3078631496117194E-2</v>
      </c>
      <c r="AK223" s="17">
        <v>0.10058889566937999</v>
      </c>
      <c r="AL223" s="17">
        <v>6.7799579003270105E-2</v>
      </c>
      <c r="AM223" s="17"/>
      <c r="AN223" s="17">
        <v>8.69109931364032E-2</v>
      </c>
      <c r="AO223" s="17">
        <v>7.2395163709742902E-2</v>
      </c>
      <c r="AP223" s="17">
        <v>0.114082622882849</v>
      </c>
      <c r="AQ223" s="17"/>
      <c r="AR223" s="17">
        <v>8.1641351017722796E-2</v>
      </c>
      <c r="AS223" s="17">
        <v>9.2157852875497798E-2</v>
      </c>
      <c r="AT223" s="17">
        <v>3.21310877844104E-2</v>
      </c>
      <c r="AU223" s="17">
        <v>0.18284983392795101</v>
      </c>
      <c r="AV223" s="17">
        <v>0.10362428779397501</v>
      </c>
      <c r="AW223" s="17"/>
      <c r="AX223" s="17">
        <v>0.112078089681169</v>
      </c>
      <c r="AY223" s="17">
        <v>7.5086108527730497E-2</v>
      </c>
      <c r="AZ223" s="17">
        <v>5.0159544823949402E-2</v>
      </c>
      <c r="BA223" s="17">
        <v>9.9526578451918896E-2</v>
      </c>
      <c r="BB223" s="17">
        <v>0.12327300597148801</v>
      </c>
      <c r="BC223" s="17"/>
      <c r="BD223" s="17">
        <v>9.9525230413287202E-2</v>
      </c>
      <c r="BE223" s="17">
        <v>9.9800431350859697E-2</v>
      </c>
      <c r="BF223" s="17">
        <v>7.1633680401916602E-2</v>
      </c>
      <c r="BG223" s="17">
        <v>0.103295460515271</v>
      </c>
      <c r="BH223" s="17">
        <v>0.126938675618985</v>
      </c>
      <c r="BI223" s="17">
        <v>1.8155757576616301E-2</v>
      </c>
      <c r="BJ223" s="17"/>
      <c r="BK223" s="17">
        <v>7.6328312949380098E-2</v>
      </c>
      <c r="BL223" s="17">
        <v>7.6147187509351705E-2</v>
      </c>
      <c r="BM223" s="17">
        <v>8.8091712674814707E-2</v>
      </c>
      <c r="BN223" s="17">
        <v>0.15102568687769599</v>
      </c>
      <c r="BO223" s="17">
        <v>4.5287726192070402E-2</v>
      </c>
    </row>
    <row r="224" spans="2:67" x14ac:dyDescent="0.35">
      <c r="B224" t="s">
        <v>167</v>
      </c>
      <c r="C224" s="17">
        <v>7.55381111881539E-2</v>
      </c>
      <c r="D224" s="17">
        <v>8.5731069084635403E-2</v>
      </c>
      <c r="E224" s="17">
        <v>6.4636349375438398E-2</v>
      </c>
      <c r="F224" s="17"/>
      <c r="G224" s="17">
        <v>0.145668165436138</v>
      </c>
      <c r="H224" s="17">
        <v>0.124770173825135</v>
      </c>
      <c r="I224" s="17">
        <v>0.114058409026984</v>
      </c>
      <c r="J224" s="17">
        <v>6.5163068084476597E-2</v>
      </c>
      <c r="K224" s="17">
        <v>4.24649921634873E-2</v>
      </c>
      <c r="L224" s="17">
        <v>2.9288113405936299E-2</v>
      </c>
      <c r="M224" s="17"/>
      <c r="N224" s="17">
        <v>8.7902317689757606E-2</v>
      </c>
      <c r="O224" s="17">
        <v>8.9164291502552395E-2</v>
      </c>
      <c r="P224" s="17">
        <v>6.8330317682266703E-2</v>
      </c>
      <c r="Q224" s="17">
        <v>5.6894900589382402E-2</v>
      </c>
      <c r="R224" s="17"/>
      <c r="S224" s="17">
        <v>9.2355773816388806E-2</v>
      </c>
      <c r="T224" s="17">
        <v>7.4465088610807806E-2</v>
      </c>
      <c r="U224" s="17">
        <v>5.6543331256056498E-2</v>
      </c>
      <c r="V224" s="17">
        <v>3.2902868427925398E-2</v>
      </c>
      <c r="W224" s="17">
        <v>4.2032835971775102E-2</v>
      </c>
      <c r="X224" s="17">
        <v>6.9193225810484593E-2</v>
      </c>
      <c r="Y224" s="17">
        <v>0.111913467839548</v>
      </c>
      <c r="Z224" s="17">
        <v>0.122992586201634</v>
      </c>
      <c r="AA224" s="17">
        <v>0.108447063984478</v>
      </c>
      <c r="AB224" s="17">
        <v>7.0825095279945599E-2</v>
      </c>
      <c r="AC224" s="17">
        <v>7.9870924246375097E-2</v>
      </c>
      <c r="AD224" s="17">
        <v>4.0160731142822599E-2</v>
      </c>
      <c r="AE224" s="17"/>
      <c r="AF224" s="17">
        <v>6.3140908386934896E-2</v>
      </c>
      <c r="AG224" s="17">
        <v>9.8509634681978597E-2</v>
      </c>
      <c r="AH224" s="17" t="s">
        <v>89</v>
      </c>
      <c r="AI224" s="17">
        <v>3.27698462663399E-2</v>
      </c>
      <c r="AJ224" s="17">
        <v>7.4161743806907807E-2</v>
      </c>
      <c r="AK224" s="17">
        <v>6.5253937885333596E-2</v>
      </c>
      <c r="AL224" s="17">
        <v>0.153726064640928</v>
      </c>
      <c r="AM224" s="17"/>
      <c r="AN224" s="17">
        <v>6.1996952967959901E-2</v>
      </c>
      <c r="AO224" s="17">
        <v>6.86083591779591E-2</v>
      </c>
      <c r="AP224" s="17">
        <v>8.7438204961576796E-2</v>
      </c>
      <c r="AQ224" s="17"/>
      <c r="AR224" s="17">
        <v>6.1136618678493897E-2</v>
      </c>
      <c r="AS224" s="17">
        <v>8.5559191480555699E-2</v>
      </c>
      <c r="AT224" s="17">
        <v>9.42611418150332E-2</v>
      </c>
      <c r="AU224" s="17">
        <v>9.8357095826164004E-2</v>
      </c>
      <c r="AV224" s="17">
        <v>6.8613029726705396E-2</v>
      </c>
      <c r="AW224" s="17"/>
      <c r="AX224" s="17">
        <v>7.3608767584851298E-2</v>
      </c>
      <c r="AY224" s="17">
        <v>8.0129233533041896E-2</v>
      </c>
      <c r="AZ224" s="17">
        <v>8.1003595906422296E-2</v>
      </c>
      <c r="BA224" s="17">
        <v>7.5250410708999696E-2</v>
      </c>
      <c r="BB224" s="17">
        <v>6.7181051574492404E-2</v>
      </c>
      <c r="BC224" s="17"/>
      <c r="BD224" s="17">
        <v>9.8767319015912194E-2</v>
      </c>
      <c r="BE224" s="17">
        <v>7.1719783790755595E-2</v>
      </c>
      <c r="BF224" s="17">
        <v>9.8491700226867193E-2</v>
      </c>
      <c r="BG224" s="17">
        <v>6.6892416168496602E-2</v>
      </c>
      <c r="BH224" s="17">
        <v>5.7680235557727902E-2</v>
      </c>
      <c r="BI224" s="17">
        <v>3.8373955793919702E-2</v>
      </c>
      <c r="BJ224" s="17"/>
      <c r="BK224" s="17">
        <v>6.5324051429268407E-2</v>
      </c>
      <c r="BL224" s="17">
        <v>6.7083900942502703E-2</v>
      </c>
      <c r="BM224" s="17">
        <v>7.8312461586407395E-2</v>
      </c>
      <c r="BN224" s="17">
        <v>0.122796055364242</v>
      </c>
      <c r="BO224" s="17">
        <v>0.183820858129532</v>
      </c>
    </row>
    <row r="225" spans="2:67" x14ac:dyDescent="0.35">
      <c r="B225" t="s">
        <v>87</v>
      </c>
      <c r="C225" s="17">
        <v>2.8763594656523402E-2</v>
      </c>
      <c r="D225" s="17">
        <v>2.9549305993425399E-2</v>
      </c>
      <c r="E225" s="17">
        <v>2.8312667564085299E-2</v>
      </c>
      <c r="F225" s="17"/>
      <c r="G225" s="17">
        <v>3.8140246099660602E-2</v>
      </c>
      <c r="H225" s="17">
        <v>3.1384581536497001E-2</v>
      </c>
      <c r="I225" s="17">
        <v>4.7771836731125301E-3</v>
      </c>
      <c r="J225" s="17">
        <v>2.8284669493435201E-2</v>
      </c>
      <c r="K225" s="17">
        <v>2.2162995637429499E-2</v>
      </c>
      <c r="L225" s="17">
        <v>4.2713430637773303E-2</v>
      </c>
      <c r="M225" s="17"/>
      <c r="N225" s="17">
        <v>3.7823076029479798E-2</v>
      </c>
      <c r="O225" s="17">
        <v>2.48665766996586E-2</v>
      </c>
      <c r="P225" s="17">
        <v>1.8134154536329501E-2</v>
      </c>
      <c r="Q225" s="17">
        <v>3.3497033658939399E-2</v>
      </c>
      <c r="R225" s="17"/>
      <c r="S225" s="17">
        <v>7.1959927973257204E-2</v>
      </c>
      <c r="T225" s="17">
        <v>2.7194145653990701E-2</v>
      </c>
      <c r="U225" s="17">
        <v>1.9171469069460899E-2</v>
      </c>
      <c r="V225" s="17">
        <v>4.2496598712718499E-2</v>
      </c>
      <c r="W225" s="17">
        <v>2.69937488694868E-2</v>
      </c>
      <c r="X225" s="17">
        <v>0</v>
      </c>
      <c r="Y225" s="17">
        <v>3.9050286104997001E-2</v>
      </c>
      <c r="Z225" s="17">
        <v>4.7370887547003103E-2</v>
      </c>
      <c r="AA225" s="17">
        <v>1.8915351921971298E-2</v>
      </c>
      <c r="AB225" s="17">
        <v>1.9488800572394299E-2</v>
      </c>
      <c r="AC225" s="17">
        <v>0</v>
      </c>
      <c r="AD225" s="17">
        <v>2.0553668096493099E-2</v>
      </c>
      <c r="AE225" s="17"/>
      <c r="AF225" s="17">
        <v>3.5591888659721703E-2</v>
      </c>
      <c r="AG225" s="17">
        <v>4.0643059252945098E-2</v>
      </c>
      <c r="AH225" s="17" t="s">
        <v>89</v>
      </c>
      <c r="AI225" s="17">
        <v>9.6684342002258793E-3</v>
      </c>
      <c r="AJ225" s="17">
        <v>9.0618719912211008E-3</v>
      </c>
      <c r="AK225" s="17">
        <v>1.15640390202758E-2</v>
      </c>
      <c r="AL225" s="17">
        <v>4.86735829874127E-2</v>
      </c>
      <c r="AM225" s="17"/>
      <c r="AN225" s="17">
        <v>2.3834984027729302E-2</v>
      </c>
      <c r="AO225" s="17">
        <v>2.6231937596400301E-2</v>
      </c>
      <c r="AP225" s="17">
        <v>3.4134896637208298E-2</v>
      </c>
      <c r="AQ225" s="17"/>
      <c r="AR225" s="17">
        <v>3.1931720644399399E-2</v>
      </c>
      <c r="AS225" s="17">
        <v>2.0667661381242201E-2</v>
      </c>
      <c r="AT225" s="17">
        <v>8.0751189866814701E-3</v>
      </c>
      <c r="AU225" s="17">
        <v>8.7091643715403996E-2</v>
      </c>
      <c r="AV225" s="17">
        <v>4.4315085678288499E-2</v>
      </c>
      <c r="AW225" s="17"/>
      <c r="AX225" s="17">
        <v>4.8136608343388801E-2</v>
      </c>
      <c r="AY225" s="17">
        <v>2.23210542579515E-2</v>
      </c>
      <c r="AZ225" s="17">
        <v>1.3832284107856901E-2</v>
      </c>
      <c r="BA225" s="17">
        <v>1.7886855791490502E-2</v>
      </c>
      <c r="BB225" s="17">
        <v>0</v>
      </c>
      <c r="BC225" s="17"/>
      <c r="BD225" s="17">
        <v>2.61958587430965E-2</v>
      </c>
      <c r="BE225" s="17">
        <v>3.1738058342045301E-2</v>
      </c>
      <c r="BF225" s="17">
        <v>6.7585515647814801E-3</v>
      </c>
      <c r="BG225" s="17">
        <v>1.13600325585431E-2</v>
      </c>
      <c r="BH225" s="17">
        <v>0</v>
      </c>
      <c r="BI225" s="17">
        <v>8.5439924741311901E-2</v>
      </c>
      <c r="BJ225" s="17"/>
      <c r="BK225" s="17">
        <v>1.6928359142619299E-2</v>
      </c>
      <c r="BL225" s="17">
        <v>4.5492320541673598E-2</v>
      </c>
      <c r="BM225" s="17">
        <v>2.78131230881761E-2</v>
      </c>
      <c r="BN225" s="17">
        <v>2.91224780559435E-2</v>
      </c>
      <c r="BO225" s="17">
        <v>0</v>
      </c>
    </row>
    <row r="226" spans="2:67" x14ac:dyDescent="0.35">
      <c r="B226" t="s">
        <v>168</v>
      </c>
      <c r="C226" s="17">
        <v>4.2361671696608497E-2</v>
      </c>
      <c r="D226" s="17">
        <v>3.5539812225430602E-2</v>
      </c>
      <c r="E226" s="17">
        <v>4.7741936395550098E-2</v>
      </c>
      <c r="F226" s="17"/>
      <c r="G226" s="17">
        <v>6.7989244903322397E-3</v>
      </c>
      <c r="H226" s="17">
        <v>2.82967929472441E-2</v>
      </c>
      <c r="I226" s="17">
        <v>5.1631591810199003E-2</v>
      </c>
      <c r="J226" s="17">
        <v>3.90445778255607E-2</v>
      </c>
      <c r="K226" s="17">
        <v>5.5558806344211502E-2</v>
      </c>
      <c r="L226" s="17">
        <v>5.1249822333420798E-2</v>
      </c>
      <c r="M226" s="17"/>
      <c r="N226" s="17">
        <v>2.38202732999124E-2</v>
      </c>
      <c r="O226" s="17">
        <v>5.2177998985449302E-2</v>
      </c>
      <c r="P226" s="17">
        <v>4.5843973988898799E-2</v>
      </c>
      <c r="Q226" s="17">
        <v>4.6679042787842802E-2</v>
      </c>
      <c r="R226" s="17"/>
      <c r="S226" s="17">
        <v>2.9068348634909799E-2</v>
      </c>
      <c r="T226" s="17">
        <v>3.3803226010157603E-2</v>
      </c>
      <c r="U226" s="17">
        <v>9.1929469884571999E-2</v>
      </c>
      <c r="V226" s="17">
        <v>4.2797918881869103E-2</v>
      </c>
      <c r="W226" s="17">
        <v>2.0301674980389799E-2</v>
      </c>
      <c r="X226" s="17">
        <v>3.30014182537978E-2</v>
      </c>
      <c r="Y226" s="17">
        <v>6.4836818391902001E-2</v>
      </c>
      <c r="Z226" s="17">
        <v>3.3785372198624097E-2</v>
      </c>
      <c r="AA226" s="17">
        <v>1.7976913554150702E-2</v>
      </c>
      <c r="AB226" s="17">
        <v>4.42878651459555E-2</v>
      </c>
      <c r="AC226" s="17">
        <v>6.1538500865779097E-2</v>
      </c>
      <c r="AD226" s="17">
        <v>6.1649943760780403E-2</v>
      </c>
      <c r="AE226" s="17"/>
      <c r="AF226" s="17">
        <v>3.6147765263323799E-2</v>
      </c>
      <c r="AG226" s="17">
        <v>1.0945216762933E-2</v>
      </c>
      <c r="AH226" s="17" t="s">
        <v>89</v>
      </c>
      <c r="AI226" s="17">
        <v>6.7455831458835394E-2</v>
      </c>
      <c r="AJ226" s="17">
        <v>9.84439299344156E-2</v>
      </c>
      <c r="AK226" s="17">
        <v>6.5032867742917097E-2</v>
      </c>
      <c r="AL226" s="17">
        <v>5.0166770631585603E-2</v>
      </c>
      <c r="AM226" s="17"/>
      <c r="AN226" s="17">
        <v>4.5389330164183499E-2</v>
      </c>
      <c r="AO226" s="17">
        <v>4.6153369645724099E-2</v>
      </c>
      <c r="AP226" s="17">
        <v>3.7694583369767998E-2</v>
      </c>
      <c r="AQ226" s="17"/>
      <c r="AR226" s="17">
        <v>3.3732143298285902E-2</v>
      </c>
      <c r="AS226" s="17">
        <v>3.4752115848745997E-2</v>
      </c>
      <c r="AT226" s="17">
        <v>6.3632608348600406E-2</v>
      </c>
      <c r="AU226" s="17">
        <v>2.79136597941421E-2</v>
      </c>
      <c r="AV226" s="17">
        <v>4.8761327679493101E-2</v>
      </c>
      <c r="AW226" s="17"/>
      <c r="AX226" s="17">
        <v>3.4532341893234203E-2</v>
      </c>
      <c r="AY226" s="17">
        <v>3.1914730814894203E-2</v>
      </c>
      <c r="AZ226" s="17">
        <v>2.3634581429816101E-2</v>
      </c>
      <c r="BA226" s="17">
        <v>2.8514292203007201E-2</v>
      </c>
      <c r="BB226" s="17">
        <v>6.5459508487081805E-2</v>
      </c>
      <c r="BC226" s="17"/>
      <c r="BD226" s="17">
        <v>2.45730621106502E-2</v>
      </c>
      <c r="BE226" s="17">
        <v>3.0338513080939399E-2</v>
      </c>
      <c r="BF226" s="17">
        <v>3.0273839239454099E-2</v>
      </c>
      <c r="BG226" s="17">
        <v>4.6845167979408402E-2</v>
      </c>
      <c r="BH226" s="17">
        <v>5.9853659347570899E-2</v>
      </c>
      <c r="BI226" s="17">
        <v>5.3512208720180497E-2</v>
      </c>
      <c r="BJ226" s="17"/>
      <c r="BK226" s="17">
        <v>4.6101479824013997E-2</v>
      </c>
      <c r="BL226" s="17">
        <v>5.1705687069177199E-2</v>
      </c>
      <c r="BM226" s="17">
        <v>3.34771009307155E-2</v>
      </c>
      <c r="BN226" s="17">
        <v>2.8017087185038401E-2</v>
      </c>
      <c r="BO226" s="17">
        <v>5.1103151928414102E-2</v>
      </c>
    </row>
    <row r="227" spans="2:67"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row>
    <row r="228" spans="2:67" x14ac:dyDescent="0.35">
      <c r="B228" s="6" t="s">
        <v>179</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row>
    <row r="229" spans="2:67" x14ac:dyDescent="0.35">
      <c r="B229" s="21" t="s">
        <v>91</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row>
    <row r="230" spans="2:67" x14ac:dyDescent="0.35">
      <c r="B230" t="s">
        <v>171</v>
      </c>
      <c r="C230" s="17">
        <v>4.0474058269477101E-2</v>
      </c>
      <c r="D230" s="17">
        <v>4.5954154721718599E-2</v>
      </c>
      <c r="E230" s="17">
        <v>3.4578691378781702E-2</v>
      </c>
      <c r="F230" s="17"/>
      <c r="G230" s="17">
        <v>9.0298827377554194E-2</v>
      </c>
      <c r="H230" s="17">
        <v>4.1499403545091802E-2</v>
      </c>
      <c r="I230" s="17">
        <v>3.8491482938723502E-2</v>
      </c>
      <c r="J230" s="17">
        <v>3.5239016397116497E-2</v>
      </c>
      <c r="K230" s="17">
        <v>1.67839870311664E-2</v>
      </c>
      <c r="L230" s="17">
        <v>2.7863003261734999E-2</v>
      </c>
      <c r="M230" s="17"/>
      <c r="N230" s="17">
        <v>2.8117672013491302E-2</v>
      </c>
      <c r="O230" s="17">
        <v>3.9451782697170201E-2</v>
      </c>
      <c r="P230" s="17">
        <v>4.4844404338075301E-2</v>
      </c>
      <c r="Q230" s="17">
        <v>5.1414200739812503E-2</v>
      </c>
      <c r="R230" s="17"/>
      <c r="S230" s="17">
        <v>5.41328969957676E-2</v>
      </c>
      <c r="T230" s="17">
        <v>2.5726704788441399E-2</v>
      </c>
      <c r="U230" s="17">
        <v>3.6356877660857698E-2</v>
      </c>
      <c r="V230" s="17">
        <v>1.1906921546732899E-2</v>
      </c>
      <c r="W230" s="17">
        <v>4.0978213107942599E-2</v>
      </c>
      <c r="X230" s="17">
        <v>7.3500950212793806E-2</v>
      </c>
      <c r="Y230" s="17">
        <v>3.8337731322149397E-2</v>
      </c>
      <c r="Z230" s="17">
        <v>5.4537221418229399E-2</v>
      </c>
      <c r="AA230" s="17">
        <v>5.7389453019816898E-2</v>
      </c>
      <c r="AB230" s="17">
        <v>2.94742375792439E-2</v>
      </c>
      <c r="AC230" s="17">
        <v>8.6002507814971502E-3</v>
      </c>
      <c r="AD230" s="17">
        <v>4.7823200479164399E-2</v>
      </c>
      <c r="AE230" s="17"/>
      <c r="AF230" s="17">
        <v>1.8988916376336401E-2</v>
      </c>
      <c r="AG230" s="17">
        <v>2.93618967313862E-2</v>
      </c>
      <c r="AH230" s="17" t="s">
        <v>89</v>
      </c>
      <c r="AI230" s="17">
        <v>7.3848839610010403E-2</v>
      </c>
      <c r="AJ230" s="17">
        <v>5.8370411634586103E-2</v>
      </c>
      <c r="AK230" s="17">
        <v>8.1165781411310006E-2</v>
      </c>
      <c r="AL230" s="17">
        <v>0</v>
      </c>
      <c r="AM230" s="17"/>
      <c r="AN230" s="17">
        <v>2.94955245660019E-2</v>
      </c>
      <c r="AO230" s="17">
        <v>3.4373919826401901E-2</v>
      </c>
      <c r="AP230" s="17">
        <v>4.8450036316372999E-2</v>
      </c>
      <c r="AQ230" s="17"/>
      <c r="AR230" s="17">
        <v>2.27960188385311E-2</v>
      </c>
      <c r="AS230" s="17">
        <v>3.4406454328821397E-2</v>
      </c>
      <c r="AT230" s="17">
        <v>3.4723723946587202E-2</v>
      </c>
      <c r="AU230" s="17">
        <v>6.9907755470757199E-2</v>
      </c>
      <c r="AV230" s="17">
        <v>9.3259842560171502E-2</v>
      </c>
      <c r="AW230" s="17"/>
      <c r="AX230" s="17">
        <v>4.1722658776570602E-2</v>
      </c>
      <c r="AY230" s="17">
        <v>3.86284053746535E-2</v>
      </c>
      <c r="AZ230" s="17">
        <v>4.1847666155082799E-2</v>
      </c>
      <c r="BA230" s="17">
        <v>1.84843784599126E-2</v>
      </c>
      <c r="BB230" s="17">
        <v>4.49538798300839E-2</v>
      </c>
      <c r="BC230" s="17"/>
      <c r="BD230" s="17">
        <v>4.9502577685543302E-2</v>
      </c>
      <c r="BE230" s="17">
        <v>3.3336153939819001E-2</v>
      </c>
      <c r="BF230" s="17">
        <v>5.1289156076357402E-2</v>
      </c>
      <c r="BG230" s="17">
        <v>3.34565033170987E-2</v>
      </c>
      <c r="BH230" s="17">
        <v>2.9654281342765602E-2</v>
      </c>
      <c r="BI230" s="17">
        <v>2.0110692317590599E-2</v>
      </c>
      <c r="BJ230" s="17"/>
      <c r="BK230" s="17">
        <v>4.3150863845734903E-2</v>
      </c>
      <c r="BL230" s="17">
        <v>2.78257314804243E-2</v>
      </c>
      <c r="BM230" s="17">
        <v>3.7779840323847E-2</v>
      </c>
      <c r="BN230" s="17">
        <v>6.6079157409999506E-2</v>
      </c>
      <c r="BO230" s="17">
        <v>0</v>
      </c>
    </row>
    <row r="231" spans="2:67" x14ac:dyDescent="0.35">
      <c r="B231" t="s">
        <v>172</v>
      </c>
      <c r="C231" s="17">
        <v>0.126977481545134</v>
      </c>
      <c r="D231" s="17">
        <v>0.135497603185433</v>
      </c>
      <c r="E231" s="17">
        <v>0.119932867629265</v>
      </c>
      <c r="F231" s="17"/>
      <c r="G231" s="17">
        <v>0.17878234173354399</v>
      </c>
      <c r="H231" s="17">
        <v>0.185339342441696</v>
      </c>
      <c r="I231" s="17">
        <v>0.154558941956986</v>
      </c>
      <c r="J231" s="17">
        <v>0.104831249402358</v>
      </c>
      <c r="K231" s="17">
        <v>0.112656680061891</v>
      </c>
      <c r="L231" s="17">
        <v>4.9908142397274202E-2</v>
      </c>
      <c r="M231" s="17"/>
      <c r="N231" s="17">
        <v>0.12427215757928101</v>
      </c>
      <c r="O231" s="17">
        <v>0.12273056267539</v>
      </c>
      <c r="P231" s="17">
        <v>0.11445994322273299</v>
      </c>
      <c r="Q231" s="17">
        <v>0.14272273728093701</v>
      </c>
      <c r="R231" s="17"/>
      <c r="S231" s="17">
        <v>0.143844993983028</v>
      </c>
      <c r="T231" s="17">
        <v>0.11122534863738701</v>
      </c>
      <c r="U231" s="17">
        <v>0.17052597291739299</v>
      </c>
      <c r="V231" s="17">
        <v>0.121426075075748</v>
      </c>
      <c r="W231" s="17">
        <v>8.6253349018866707E-2</v>
      </c>
      <c r="X231" s="17">
        <v>0.11333650932761299</v>
      </c>
      <c r="Y231" s="17">
        <v>9.2168486728913201E-2</v>
      </c>
      <c r="Z231" s="17">
        <v>0.122677683721461</v>
      </c>
      <c r="AA231" s="17">
        <v>0.149673855437571</v>
      </c>
      <c r="AB231" s="17">
        <v>0.132260172588549</v>
      </c>
      <c r="AC231" s="17">
        <v>0.17281947930807701</v>
      </c>
      <c r="AD231" s="17">
        <v>7.56827129272159E-2</v>
      </c>
      <c r="AE231" s="17"/>
      <c r="AF231" s="17">
        <v>9.3769951420889897E-2</v>
      </c>
      <c r="AG231" s="17">
        <v>9.7395242406210697E-2</v>
      </c>
      <c r="AH231" s="17" t="s">
        <v>89</v>
      </c>
      <c r="AI231" s="17">
        <v>0.16520322151200101</v>
      </c>
      <c r="AJ231" s="17">
        <v>0.144921851588247</v>
      </c>
      <c r="AK231" s="17">
        <v>0.199044517636882</v>
      </c>
      <c r="AL231" s="17">
        <v>0.14538255284427801</v>
      </c>
      <c r="AM231" s="17"/>
      <c r="AN231" s="17">
        <v>9.9351843659113107E-2</v>
      </c>
      <c r="AO231" s="17">
        <v>0.12133618593913199</v>
      </c>
      <c r="AP231" s="17">
        <v>0.17951988848402101</v>
      </c>
      <c r="AQ231" s="17"/>
      <c r="AR231" s="17">
        <v>0.106749578321728</v>
      </c>
      <c r="AS231" s="17">
        <v>0.145141058361861</v>
      </c>
      <c r="AT231" s="17">
        <v>0.13820516739852401</v>
      </c>
      <c r="AU231" s="17">
        <v>0.101989965783537</v>
      </c>
      <c r="AV231" s="17">
        <v>0.15774360573465199</v>
      </c>
      <c r="AW231" s="17"/>
      <c r="AX231" s="17">
        <v>8.9470135587772504E-2</v>
      </c>
      <c r="AY231" s="17">
        <v>0.144707591377778</v>
      </c>
      <c r="AZ231" s="17">
        <v>0.109150416697953</v>
      </c>
      <c r="BA231" s="17">
        <v>0.112568998876645</v>
      </c>
      <c r="BB231" s="17">
        <v>9.6770657116882999E-2</v>
      </c>
      <c r="BC231" s="17"/>
      <c r="BD231" s="17">
        <v>0.14281870515616901</v>
      </c>
      <c r="BE231" s="17">
        <v>0.105633050436891</v>
      </c>
      <c r="BF231" s="17">
        <v>0.12506154650944601</v>
      </c>
      <c r="BG231" s="17">
        <v>0.130667041134995</v>
      </c>
      <c r="BH231" s="17">
        <v>0.11280565625846301</v>
      </c>
      <c r="BI231" s="17">
        <v>6.3526395580058501E-2</v>
      </c>
      <c r="BJ231" s="17"/>
      <c r="BK231" s="17">
        <v>0.14049211774774201</v>
      </c>
      <c r="BL231" s="17">
        <v>0.119518597202148</v>
      </c>
      <c r="BM231" s="17">
        <v>0.112425245292732</v>
      </c>
      <c r="BN231" s="17">
        <v>0.16136207844713199</v>
      </c>
      <c r="BO231" s="17">
        <v>0.108732376682589</v>
      </c>
    </row>
    <row r="232" spans="2:67" x14ac:dyDescent="0.35">
      <c r="B232" t="s">
        <v>173</v>
      </c>
      <c r="C232" s="17">
        <v>0.13630541193068699</v>
      </c>
      <c r="D232" s="17">
        <v>0.13955857747765199</v>
      </c>
      <c r="E232" s="17">
        <v>0.132262757212568</v>
      </c>
      <c r="F232" s="17"/>
      <c r="G232" s="17">
        <v>0.21354258095502299</v>
      </c>
      <c r="H232" s="17">
        <v>0.18143761807890799</v>
      </c>
      <c r="I232" s="17">
        <v>0.13709215061682201</v>
      </c>
      <c r="J232" s="17">
        <v>0.114673791043462</v>
      </c>
      <c r="K232" s="17">
        <v>0.10663849061927901</v>
      </c>
      <c r="L232" s="17">
        <v>8.4456999956690204E-2</v>
      </c>
      <c r="M232" s="17"/>
      <c r="N232" s="17">
        <v>0.10810928262170499</v>
      </c>
      <c r="O232" s="17">
        <v>0.133178128502283</v>
      </c>
      <c r="P232" s="17">
        <v>0.158397185075423</v>
      </c>
      <c r="Q232" s="17">
        <v>0.15001651667836699</v>
      </c>
      <c r="R232" s="17"/>
      <c r="S232" s="17">
        <v>0.168691304291574</v>
      </c>
      <c r="T232" s="17">
        <v>0.114047416505084</v>
      </c>
      <c r="U232" s="17">
        <v>8.8888384576913101E-2</v>
      </c>
      <c r="V232" s="17">
        <v>0.13737056335008499</v>
      </c>
      <c r="W232" s="17">
        <v>0.170582818363328</v>
      </c>
      <c r="X232" s="17">
        <v>0.16338623608536401</v>
      </c>
      <c r="Y232" s="17">
        <v>0.130676111163015</v>
      </c>
      <c r="Z232" s="17">
        <v>0.13762319666520401</v>
      </c>
      <c r="AA232" s="17">
        <v>0.14833301244734501</v>
      </c>
      <c r="AB232" s="17">
        <v>8.9393554916055398E-2</v>
      </c>
      <c r="AC232" s="17">
        <v>0.11583646786258001</v>
      </c>
      <c r="AD232" s="17">
        <v>0.18727825530991801</v>
      </c>
      <c r="AE232" s="17"/>
      <c r="AF232" s="17">
        <v>0.101953898992411</v>
      </c>
      <c r="AG232" s="17">
        <v>0.16249308629663101</v>
      </c>
      <c r="AH232" s="17" t="s">
        <v>89</v>
      </c>
      <c r="AI232" s="17">
        <v>0.143923662637821</v>
      </c>
      <c r="AJ232" s="17">
        <v>0.21987010941962301</v>
      </c>
      <c r="AK232" s="17">
        <v>0.13192503987256601</v>
      </c>
      <c r="AL232" s="17">
        <v>9.9272922415580098E-2</v>
      </c>
      <c r="AM232" s="17"/>
      <c r="AN232" s="17">
        <v>0.122840299916871</v>
      </c>
      <c r="AO232" s="17">
        <v>0.120397589926062</v>
      </c>
      <c r="AP232" s="17">
        <v>0.16725267456429299</v>
      </c>
      <c r="AQ232" s="17"/>
      <c r="AR232" s="17">
        <v>0.121393103879162</v>
      </c>
      <c r="AS232" s="17">
        <v>0.146630436753584</v>
      </c>
      <c r="AT232" s="17">
        <v>8.7254488093648094E-2</v>
      </c>
      <c r="AU232" s="17">
        <v>0.21781363637585699</v>
      </c>
      <c r="AV232" s="17">
        <v>0.106675177085876</v>
      </c>
      <c r="AW232" s="17"/>
      <c r="AX232" s="17">
        <v>7.7203112970452903E-2</v>
      </c>
      <c r="AY232" s="17">
        <v>0.14407429818529499</v>
      </c>
      <c r="AZ232" s="17">
        <v>0.101800799306815</v>
      </c>
      <c r="BA232" s="17">
        <v>0.16461541112647801</v>
      </c>
      <c r="BB232" s="17">
        <v>0.20427173834297699</v>
      </c>
      <c r="BC232" s="17"/>
      <c r="BD232" s="17">
        <v>0.14514424772463599</v>
      </c>
      <c r="BE232" s="17">
        <v>0.106570752058879</v>
      </c>
      <c r="BF232" s="17">
        <v>9.85933838217595E-2</v>
      </c>
      <c r="BG232" s="17">
        <v>0.157080843904506</v>
      </c>
      <c r="BH232" s="17">
        <v>0.21131491729031401</v>
      </c>
      <c r="BI232" s="17">
        <v>0.121357215269998</v>
      </c>
      <c r="BJ232" s="17"/>
      <c r="BK232" s="17">
        <v>0.147491218469567</v>
      </c>
      <c r="BL232" s="17">
        <v>0.149122020086662</v>
      </c>
      <c r="BM232" s="17">
        <v>0.14376089631840699</v>
      </c>
      <c r="BN232" s="17">
        <v>0.13533379286062</v>
      </c>
      <c r="BO232" s="17">
        <v>9.1362587339427995E-2</v>
      </c>
    </row>
    <row r="233" spans="2:67" x14ac:dyDescent="0.35">
      <c r="B233" t="s">
        <v>174</v>
      </c>
      <c r="C233" s="17">
        <v>0.11720875930326501</v>
      </c>
      <c r="D233" s="17">
        <v>0.115393324828355</v>
      </c>
      <c r="E233" s="17">
        <v>0.118167300703805</v>
      </c>
      <c r="F233" s="17"/>
      <c r="G233" s="17">
        <v>0.12697949485488999</v>
      </c>
      <c r="H233" s="17">
        <v>0.12564408869547</v>
      </c>
      <c r="I233" s="17">
        <v>0.13772978713006401</v>
      </c>
      <c r="J233" s="17">
        <v>0.107618429908531</v>
      </c>
      <c r="K233" s="17">
        <v>8.2285566688387601E-2</v>
      </c>
      <c r="L233" s="17">
        <v>0.118297969092675</v>
      </c>
      <c r="M233" s="17"/>
      <c r="N233" s="17">
        <v>0.13751585079722201</v>
      </c>
      <c r="O233" s="17">
        <v>0.10027467804062801</v>
      </c>
      <c r="P233" s="17">
        <v>0.116427786862444</v>
      </c>
      <c r="Q233" s="17">
        <v>0.11475463436435</v>
      </c>
      <c r="R233" s="17"/>
      <c r="S233" s="17">
        <v>0.111967983142893</v>
      </c>
      <c r="T233" s="17">
        <v>0.113516070142281</v>
      </c>
      <c r="U233" s="17">
        <v>0.122673067947156</v>
      </c>
      <c r="V233" s="17">
        <v>0.11846768999580801</v>
      </c>
      <c r="W233" s="17">
        <v>0.14047446519811699</v>
      </c>
      <c r="X233" s="17">
        <v>0.10867912627611501</v>
      </c>
      <c r="Y233" s="17">
        <v>0.11512888044754099</v>
      </c>
      <c r="Z233" s="17">
        <v>0.105521972290002</v>
      </c>
      <c r="AA233" s="17">
        <v>0.116251855352091</v>
      </c>
      <c r="AB233" s="17">
        <v>0.121100256575968</v>
      </c>
      <c r="AC233" s="17">
        <v>0.136006982284536</v>
      </c>
      <c r="AD233" s="17">
        <v>9.2421877671413799E-2</v>
      </c>
      <c r="AE233" s="17"/>
      <c r="AF233" s="17">
        <v>0.108676944508709</v>
      </c>
      <c r="AG233" s="17">
        <v>0.13361053180249</v>
      </c>
      <c r="AH233" s="17" t="s">
        <v>89</v>
      </c>
      <c r="AI233" s="17">
        <v>0.117824839973645</v>
      </c>
      <c r="AJ233" s="17">
        <v>0.103832898192512</v>
      </c>
      <c r="AK233" s="17">
        <v>0.116973482022119</v>
      </c>
      <c r="AL233" s="17">
        <v>0.13376148710291699</v>
      </c>
      <c r="AM233" s="17"/>
      <c r="AN233" s="17">
        <v>0.12289584199805199</v>
      </c>
      <c r="AO233" s="17">
        <v>0.11781617285396299</v>
      </c>
      <c r="AP233" s="17">
        <v>9.2624817748606203E-2</v>
      </c>
      <c r="AQ233" s="17"/>
      <c r="AR233" s="17">
        <v>0.122516289736917</v>
      </c>
      <c r="AS233" s="17">
        <v>0.127184386661093</v>
      </c>
      <c r="AT233" s="17">
        <v>6.4484942160997996E-2</v>
      </c>
      <c r="AU233" s="17">
        <v>4.8538497246431E-2</v>
      </c>
      <c r="AV233" s="17">
        <v>0.123983839410526</v>
      </c>
      <c r="AW233" s="17"/>
      <c r="AX233" s="17">
        <v>0.127040247912238</v>
      </c>
      <c r="AY233" s="17">
        <v>0.114451150578601</v>
      </c>
      <c r="AZ233" s="17">
        <v>4.9570246386374001E-2</v>
      </c>
      <c r="BA233" s="17">
        <v>0.10768433128106</v>
      </c>
      <c r="BB233" s="17">
        <v>9.8644558667973697E-2</v>
      </c>
      <c r="BC233" s="17"/>
      <c r="BD233" s="17">
        <v>0.120652048079098</v>
      </c>
      <c r="BE233" s="17">
        <v>0.139016863903906</v>
      </c>
      <c r="BF233" s="17">
        <v>6.2329127324632798E-2</v>
      </c>
      <c r="BG233" s="17">
        <v>0.117023120658114</v>
      </c>
      <c r="BH233" s="17">
        <v>0.10513273756526099</v>
      </c>
      <c r="BI233" s="17">
        <v>8.0485968507592695E-2</v>
      </c>
      <c r="BJ233" s="17"/>
      <c r="BK233" s="17">
        <v>0.104419527347347</v>
      </c>
      <c r="BL233" s="17">
        <v>0.11864749293360501</v>
      </c>
      <c r="BM233" s="17">
        <v>0.123794175380719</v>
      </c>
      <c r="BN233" s="17">
        <v>0.120555831192458</v>
      </c>
      <c r="BO233" s="17">
        <v>7.2954468323897598E-2</v>
      </c>
    </row>
    <row r="234" spans="2:67" x14ac:dyDescent="0.35">
      <c r="B234" t="s">
        <v>175</v>
      </c>
      <c r="C234" s="17">
        <v>0.117372296149285</v>
      </c>
      <c r="D234" s="17">
        <v>0.12244044082658501</v>
      </c>
      <c r="E234" s="17">
        <v>0.112658775099679</v>
      </c>
      <c r="F234" s="17"/>
      <c r="G234" s="17">
        <v>0.10724507836199999</v>
      </c>
      <c r="H234" s="17">
        <v>0.133451112626011</v>
      </c>
      <c r="I234" s="17">
        <v>0.14062632077706599</v>
      </c>
      <c r="J234" s="17">
        <v>0.122364265239416</v>
      </c>
      <c r="K234" s="17">
        <v>0.11932130590796999</v>
      </c>
      <c r="L234" s="17">
        <v>8.6946553309577096E-2</v>
      </c>
      <c r="M234" s="17"/>
      <c r="N234" s="17">
        <v>0.13188233601236199</v>
      </c>
      <c r="O234" s="17">
        <v>0.123133197736741</v>
      </c>
      <c r="P234" s="17">
        <v>0.124137596504223</v>
      </c>
      <c r="Q234" s="17">
        <v>9.0970915978256905E-2</v>
      </c>
      <c r="R234" s="17"/>
      <c r="S234" s="17">
        <v>0.12100588797449199</v>
      </c>
      <c r="T234" s="17">
        <v>0.134545903317698</v>
      </c>
      <c r="U234" s="17">
        <v>7.2657913870153398E-2</v>
      </c>
      <c r="V234" s="17">
        <v>0.12670178562454201</v>
      </c>
      <c r="W234" s="17">
        <v>0.11914818547426199</v>
      </c>
      <c r="X234" s="17">
        <v>0.108035897587219</v>
      </c>
      <c r="Y234" s="17">
        <v>0.145578460293355</v>
      </c>
      <c r="Z234" s="17">
        <v>0.11521149813789699</v>
      </c>
      <c r="AA234" s="17">
        <v>0.109178365252176</v>
      </c>
      <c r="AB234" s="17">
        <v>0.123740815670921</v>
      </c>
      <c r="AC234" s="17">
        <v>0.102145175546974</v>
      </c>
      <c r="AD234" s="17">
        <v>0.104908985802053</v>
      </c>
      <c r="AE234" s="17"/>
      <c r="AF234" s="17">
        <v>0.11923420868781801</v>
      </c>
      <c r="AG234" s="17">
        <v>0.139525345447954</v>
      </c>
      <c r="AH234" s="17" t="s">
        <v>89</v>
      </c>
      <c r="AI234" s="17">
        <v>5.84778266316104E-2</v>
      </c>
      <c r="AJ234" s="17">
        <v>9.08155550291629E-2</v>
      </c>
      <c r="AK234" s="17">
        <v>0.12007279417636101</v>
      </c>
      <c r="AL234" s="17">
        <v>0.145166289943921</v>
      </c>
      <c r="AM234" s="17"/>
      <c r="AN234" s="17">
        <v>0.118513531263787</v>
      </c>
      <c r="AO234" s="17">
        <v>0.120640549225217</v>
      </c>
      <c r="AP234" s="17">
        <v>0.110868617730256</v>
      </c>
      <c r="AQ234" s="17"/>
      <c r="AR234" s="17">
        <v>0.11565351799257</v>
      </c>
      <c r="AS234" s="17">
        <v>0.114874508028479</v>
      </c>
      <c r="AT234" s="17">
        <v>0.14920618780293499</v>
      </c>
      <c r="AU234" s="17">
        <v>0.12378507647098599</v>
      </c>
      <c r="AV234" s="17">
        <v>0.104357487987723</v>
      </c>
      <c r="AW234" s="17"/>
      <c r="AX234" s="17">
        <v>0.11089333044196401</v>
      </c>
      <c r="AY234" s="17">
        <v>0.107618806293967</v>
      </c>
      <c r="AZ234" s="17">
        <v>0.166277942206567</v>
      </c>
      <c r="BA234" s="17">
        <v>0.149409451689093</v>
      </c>
      <c r="BB234" s="17">
        <v>0.136688614559272</v>
      </c>
      <c r="BC234" s="17"/>
      <c r="BD234" s="17">
        <v>0.108704768764441</v>
      </c>
      <c r="BE234" s="17">
        <v>0.11627450744378701</v>
      </c>
      <c r="BF234" s="17">
        <v>0.15752791665874499</v>
      </c>
      <c r="BG234" s="17">
        <v>0.10400582441586401</v>
      </c>
      <c r="BH234" s="17">
        <v>0.127322245048858</v>
      </c>
      <c r="BI234" s="17">
        <v>0.15700377226065601</v>
      </c>
      <c r="BJ234" s="17"/>
      <c r="BK234" s="17">
        <v>8.2394703465276706E-2</v>
      </c>
      <c r="BL234" s="17">
        <v>0.123628001713911</v>
      </c>
      <c r="BM234" s="17">
        <v>0.136946442652704</v>
      </c>
      <c r="BN234" s="17">
        <v>0.13496880147856199</v>
      </c>
      <c r="BO234" s="17">
        <v>0.116449649035248</v>
      </c>
    </row>
    <row r="235" spans="2:67" x14ac:dyDescent="0.35">
      <c r="B235" t="s">
        <v>176</v>
      </c>
      <c r="C235" s="17">
        <v>7.1531961452199103E-2</v>
      </c>
      <c r="D235" s="17">
        <v>8.1096995375047901E-2</v>
      </c>
      <c r="E235" s="17">
        <v>6.19813251711646E-2</v>
      </c>
      <c r="F235" s="17"/>
      <c r="G235" s="17">
        <v>8.0189676568663201E-2</v>
      </c>
      <c r="H235" s="17">
        <v>2.98176693363091E-2</v>
      </c>
      <c r="I235" s="17">
        <v>9.3255916951309401E-2</v>
      </c>
      <c r="J235" s="17">
        <v>8.5594206033815401E-2</v>
      </c>
      <c r="K235" s="17">
        <v>5.5242258307908E-2</v>
      </c>
      <c r="L235" s="17">
        <v>8.1547867931467802E-2</v>
      </c>
      <c r="M235" s="17"/>
      <c r="N235" s="17">
        <v>8.4161555005957303E-2</v>
      </c>
      <c r="O235" s="17">
        <v>7.1000051310582596E-2</v>
      </c>
      <c r="P235" s="17">
        <v>7.8002311021218698E-2</v>
      </c>
      <c r="Q235" s="17">
        <v>5.3490794322030702E-2</v>
      </c>
      <c r="R235" s="17"/>
      <c r="S235" s="17">
        <v>7.5972410993099204E-2</v>
      </c>
      <c r="T235" s="17">
        <v>9.7654244423345804E-2</v>
      </c>
      <c r="U235" s="17">
        <v>0.10983647747299601</v>
      </c>
      <c r="V235" s="17">
        <v>6.6299542788914395E-2</v>
      </c>
      <c r="W235" s="17">
        <v>2.7553383917122899E-2</v>
      </c>
      <c r="X235" s="17">
        <v>7.9562949267700106E-2</v>
      </c>
      <c r="Y235" s="17">
        <v>4.9042010164540802E-2</v>
      </c>
      <c r="Z235" s="17">
        <v>7.9803201836847207E-2</v>
      </c>
      <c r="AA235" s="17">
        <v>8.6421428292165398E-2</v>
      </c>
      <c r="AB235" s="17">
        <v>4.3286578509799098E-2</v>
      </c>
      <c r="AC235" s="17">
        <v>5.7076742513027003E-2</v>
      </c>
      <c r="AD235" s="17">
        <v>3.2055295829066903E-2</v>
      </c>
      <c r="AE235" s="17"/>
      <c r="AF235" s="17">
        <v>8.4543490808695998E-2</v>
      </c>
      <c r="AG235" s="17">
        <v>9.4081643992264694E-2</v>
      </c>
      <c r="AH235" s="17" t="s">
        <v>89</v>
      </c>
      <c r="AI235" s="17">
        <v>5.8245680761114298E-2</v>
      </c>
      <c r="AJ235" s="17">
        <v>2.7810144561485999E-2</v>
      </c>
      <c r="AK235" s="17">
        <v>4.87225019098705E-2</v>
      </c>
      <c r="AL235" s="17">
        <v>1.6370233325998001E-2</v>
      </c>
      <c r="AM235" s="17"/>
      <c r="AN235" s="17">
        <v>8.8558430249506395E-2</v>
      </c>
      <c r="AO235" s="17">
        <v>7.5467844977832793E-2</v>
      </c>
      <c r="AP235" s="17">
        <v>3.20675930151436E-2</v>
      </c>
      <c r="AQ235" s="17"/>
      <c r="AR235" s="17">
        <v>8.9250682837299394E-2</v>
      </c>
      <c r="AS235" s="17">
        <v>7.5093923613351196E-2</v>
      </c>
      <c r="AT235" s="17">
        <v>8.3264917148463999E-2</v>
      </c>
      <c r="AU235" s="17">
        <v>5.0743238932475503E-2</v>
      </c>
      <c r="AV235" s="17">
        <v>3.4019856325692398E-2</v>
      </c>
      <c r="AW235" s="17"/>
      <c r="AX235" s="17">
        <v>9.37593273863747E-2</v>
      </c>
      <c r="AY235" s="17">
        <v>7.6862548770082806E-2</v>
      </c>
      <c r="AZ235" s="17">
        <v>8.7312602700034894E-2</v>
      </c>
      <c r="BA235" s="17">
        <v>8.4433081371583896E-2</v>
      </c>
      <c r="BB235" s="17">
        <v>6.4253104149054593E-2</v>
      </c>
      <c r="BC235" s="17"/>
      <c r="BD235" s="17">
        <v>7.2955572885442202E-2</v>
      </c>
      <c r="BE235" s="17">
        <v>9.5564367727316496E-2</v>
      </c>
      <c r="BF235" s="17">
        <v>8.1519205341071599E-2</v>
      </c>
      <c r="BG235" s="17">
        <v>6.5393366296800703E-2</v>
      </c>
      <c r="BH235" s="17">
        <v>8.5184134103354403E-2</v>
      </c>
      <c r="BI235" s="17">
        <v>7.6604222247003098E-2</v>
      </c>
      <c r="BJ235" s="17"/>
      <c r="BK235" s="17">
        <v>8.1730747354033906E-2</v>
      </c>
      <c r="BL235" s="17">
        <v>6.1914914350095801E-2</v>
      </c>
      <c r="BM235" s="17">
        <v>8.2836458521794804E-2</v>
      </c>
      <c r="BN235" s="17">
        <v>5.9398455445603703E-2</v>
      </c>
      <c r="BO235" s="17">
        <v>0.12044459134591499</v>
      </c>
    </row>
    <row r="236" spans="2:67" x14ac:dyDescent="0.35">
      <c r="B236" t="s">
        <v>177</v>
      </c>
      <c r="C236" s="17">
        <v>6.4272355535678394E-2</v>
      </c>
      <c r="D236" s="17">
        <v>5.3504583233944303E-2</v>
      </c>
      <c r="E236" s="17">
        <v>7.5400881530679295E-2</v>
      </c>
      <c r="F236" s="17"/>
      <c r="G236" s="17">
        <v>4.1989010460189199E-2</v>
      </c>
      <c r="H236" s="17">
        <v>6.4344431857824402E-2</v>
      </c>
      <c r="I236" s="17">
        <v>4.7937619237887502E-2</v>
      </c>
      <c r="J236" s="17">
        <v>6.8923983332133107E-2</v>
      </c>
      <c r="K236" s="17">
        <v>6.2703775388324404E-2</v>
      </c>
      <c r="L236" s="17">
        <v>8.9708700765461905E-2</v>
      </c>
      <c r="M236" s="17"/>
      <c r="N236" s="17">
        <v>8.4837269233872803E-2</v>
      </c>
      <c r="O236" s="17">
        <v>6.8995208275043504E-2</v>
      </c>
      <c r="P236" s="17">
        <v>5.3726288329075E-2</v>
      </c>
      <c r="Q236" s="17">
        <v>4.7124320122731697E-2</v>
      </c>
      <c r="R236" s="17"/>
      <c r="S236" s="17">
        <v>5.6092286409355097E-2</v>
      </c>
      <c r="T236" s="17">
        <v>8.8555114109049995E-2</v>
      </c>
      <c r="U236" s="17">
        <v>6.3805262848088906E-2</v>
      </c>
      <c r="V236" s="17">
        <v>7.0787188152149697E-2</v>
      </c>
      <c r="W236" s="17">
        <v>7.0986154745350194E-2</v>
      </c>
      <c r="X236" s="17">
        <v>3.9870421642890702E-2</v>
      </c>
      <c r="Y236" s="17">
        <v>3.5741573741719698E-2</v>
      </c>
      <c r="Z236" s="17">
        <v>6.06966331031897E-2</v>
      </c>
      <c r="AA236" s="17">
        <v>4.4890478743027401E-2</v>
      </c>
      <c r="AB236" s="17">
        <v>8.5987269794237001E-2</v>
      </c>
      <c r="AC236" s="17">
        <v>9.3650171604923699E-2</v>
      </c>
      <c r="AD236" s="17">
        <v>7.4357557552974296E-2</v>
      </c>
      <c r="AE236" s="17"/>
      <c r="AF236" s="17">
        <v>8.4604116554651193E-2</v>
      </c>
      <c r="AG236" s="17">
        <v>6.4534732707125397E-2</v>
      </c>
      <c r="AH236" s="17" t="s">
        <v>89</v>
      </c>
      <c r="AI236" s="17">
        <v>3.9203914444737899E-2</v>
      </c>
      <c r="AJ236" s="17">
        <v>4.8299292068450399E-2</v>
      </c>
      <c r="AK236" s="17">
        <v>4.5489345134775497E-2</v>
      </c>
      <c r="AL236" s="17">
        <v>6.6308134425705698E-2</v>
      </c>
      <c r="AM236" s="17"/>
      <c r="AN236" s="17">
        <v>5.6573554641399702E-2</v>
      </c>
      <c r="AO236" s="17">
        <v>7.6262671908884999E-2</v>
      </c>
      <c r="AP236" s="17">
        <v>6.5997748091071798E-2</v>
      </c>
      <c r="AQ236" s="17"/>
      <c r="AR236" s="17">
        <v>5.2191202864634703E-2</v>
      </c>
      <c r="AS236" s="17">
        <v>6.6235170017561906E-2</v>
      </c>
      <c r="AT236" s="17">
        <v>0.12652141299311501</v>
      </c>
      <c r="AU236" s="17">
        <v>0</v>
      </c>
      <c r="AV236" s="17">
        <v>5.0791663514872201E-2</v>
      </c>
      <c r="AW236" s="17"/>
      <c r="AX236" s="17">
        <v>7.1843771269406095E-2</v>
      </c>
      <c r="AY236" s="17">
        <v>7.1461054373071306E-2</v>
      </c>
      <c r="AZ236" s="17">
        <v>9.7126858622936699E-2</v>
      </c>
      <c r="BA236" s="17">
        <v>3.6812047673411702E-2</v>
      </c>
      <c r="BB236" s="17">
        <v>4.4770855304352E-2</v>
      </c>
      <c r="BC236" s="17"/>
      <c r="BD236" s="17">
        <v>7.9626085921334105E-2</v>
      </c>
      <c r="BE236" s="17">
        <v>6.5344000299822805E-2</v>
      </c>
      <c r="BF236" s="17">
        <v>9.6056177641408905E-2</v>
      </c>
      <c r="BG236" s="17">
        <v>4.0990716734611701E-2</v>
      </c>
      <c r="BH236" s="17">
        <v>4.5888323804174597E-2</v>
      </c>
      <c r="BI236" s="17">
        <v>4.7555384485540503E-2</v>
      </c>
      <c r="BJ236" s="17"/>
      <c r="BK236" s="17">
        <v>3.95227937599801E-2</v>
      </c>
      <c r="BL236" s="17">
        <v>6.4278416371199298E-2</v>
      </c>
      <c r="BM236" s="17">
        <v>7.2366095510500994E-2</v>
      </c>
      <c r="BN236" s="17">
        <v>6.10427684937314E-2</v>
      </c>
      <c r="BO236" s="17">
        <v>0.19457985369825301</v>
      </c>
    </row>
    <row r="237" spans="2:67" x14ac:dyDescent="0.35">
      <c r="B237" t="s">
        <v>178</v>
      </c>
      <c r="C237" s="17">
        <v>0.10668942107634299</v>
      </c>
      <c r="D237" s="17">
        <v>9.3329845707724901E-2</v>
      </c>
      <c r="E237" s="17">
        <v>0.11989614720585701</v>
      </c>
      <c r="F237" s="17"/>
      <c r="G237" s="17">
        <v>5.05208290804742E-2</v>
      </c>
      <c r="H237" s="17">
        <v>7.4236791964301704E-2</v>
      </c>
      <c r="I237" s="17">
        <v>7.6530667463006102E-2</v>
      </c>
      <c r="J237" s="17">
        <v>0.10935763136531799</v>
      </c>
      <c r="K237" s="17">
        <v>0.12834451756083101</v>
      </c>
      <c r="L237" s="17">
        <v>0.17855413621837901</v>
      </c>
      <c r="M237" s="17"/>
      <c r="N237" s="17">
        <v>0.152664973670949</v>
      </c>
      <c r="O237" s="17">
        <v>0.11318060204230899</v>
      </c>
      <c r="P237" s="17">
        <v>9.17131524346598E-2</v>
      </c>
      <c r="Q237" s="17">
        <v>6.4635940152130394E-2</v>
      </c>
      <c r="R237" s="17"/>
      <c r="S237" s="17">
        <v>9.0055284879666506E-2</v>
      </c>
      <c r="T237" s="17">
        <v>8.9269575357271799E-2</v>
      </c>
      <c r="U237" s="17">
        <v>0.109160412339146</v>
      </c>
      <c r="V237" s="17">
        <v>7.1375761953157202E-2</v>
      </c>
      <c r="W237" s="17">
        <v>0.11481352851170901</v>
      </c>
      <c r="X237" s="17">
        <v>8.5541345381931505E-2</v>
      </c>
      <c r="Y237" s="17">
        <v>0.14582814565962299</v>
      </c>
      <c r="Z237" s="17">
        <v>0.10220560290776599</v>
      </c>
      <c r="AA237" s="17">
        <v>9.6545322712820195E-2</v>
      </c>
      <c r="AB237" s="17">
        <v>0.161290209404436</v>
      </c>
      <c r="AC237" s="17">
        <v>0.121036237604891</v>
      </c>
      <c r="AD237" s="17">
        <v>0.155524700132358</v>
      </c>
      <c r="AE237" s="17"/>
      <c r="AF237" s="17">
        <v>0.15018018091671601</v>
      </c>
      <c r="AG237" s="17">
        <v>0.113683330563214</v>
      </c>
      <c r="AH237" s="17" t="s">
        <v>89</v>
      </c>
      <c r="AI237" s="17">
        <v>5.3379152572641503E-2</v>
      </c>
      <c r="AJ237" s="17">
        <v>7.3807235581620501E-2</v>
      </c>
      <c r="AK237" s="17">
        <v>6.6247539127687299E-2</v>
      </c>
      <c r="AL237" s="17">
        <v>7.3292348195201099E-2</v>
      </c>
      <c r="AM237" s="17"/>
      <c r="AN237" s="17">
        <v>0.12303925638700999</v>
      </c>
      <c r="AO237" s="17">
        <v>0.11747547750243</v>
      </c>
      <c r="AP237" s="17">
        <v>7.8121788872858297E-2</v>
      </c>
      <c r="AQ237" s="17"/>
      <c r="AR237" s="17">
        <v>0.12916040491404601</v>
      </c>
      <c r="AS237" s="17">
        <v>0.106044902306272</v>
      </c>
      <c r="AT237" s="17">
        <v>0.130811839284045</v>
      </c>
      <c r="AU237" s="17">
        <v>0.12913685736014099</v>
      </c>
      <c r="AV237" s="17">
        <v>7.2565325530109206E-2</v>
      </c>
      <c r="AW237" s="17"/>
      <c r="AX237" s="17">
        <v>0.13841271836140501</v>
      </c>
      <c r="AY237" s="17">
        <v>0.114024406912346</v>
      </c>
      <c r="AZ237" s="17">
        <v>0.127060832573925</v>
      </c>
      <c r="BA237" s="17">
        <v>9.1444035401510207E-2</v>
      </c>
      <c r="BB237" s="17">
        <v>8.1469687079797001E-2</v>
      </c>
      <c r="BC237" s="17"/>
      <c r="BD237" s="17">
        <v>0.10405609151456099</v>
      </c>
      <c r="BE237" s="17">
        <v>0.13506412950991001</v>
      </c>
      <c r="BF237" s="17">
        <v>0.132339803520165</v>
      </c>
      <c r="BG237" s="17">
        <v>0.101591315219119</v>
      </c>
      <c r="BH237" s="17">
        <v>5.8332054801691499E-2</v>
      </c>
      <c r="BI237" s="17">
        <v>9.4760717226913496E-2</v>
      </c>
      <c r="BJ237" s="17"/>
      <c r="BK237" s="17">
        <v>9.4224805260708394E-2</v>
      </c>
      <c r="BL237" s="17">
        <v>9.4767689368235E-2</v>
      </c>
      <c r="BM237" s="17">
        <v>0.119552785563406</v>
      </c>
      <c r="BN237" s="17">
        <v>0.101636831434731</v>
      </c>
      <c r="BO237" s="17">
        <v>0.18061012216295899</v>
      </c>
    </row>
    <row r="238" spans="2:67" x14ac:dyDescent="0.35">
      <c r="B238" t="s">
        <v>87</v>
      </c>
      <c r="C238" s="17">
        <v>0.219168254737931</v>
      </c>
      <c r="D238" s="17">
        <v>0.21322447464354</v>
      </c>
      <c r="E238" s="17">
        <v>0.22512125406820099</v>
      </c>
      <c r="F238" s="17"/>
      <c r="G238" s="17">
        <v>0.110452160607662</v>
      </c>
      <c r="H238" s="17">
        <v>0.16422954145438801</v>
      </c>
      <c r="I238" s="17">
        <v>0.173777112928136</v>
      </c>
      <c r="J238" s="17">
        <v>0.25139742727785003</v>
      </c>
      <c r="K238" s="17">
        <v>0.31602341843424298</v>
      </c>
      <c r="L238" s="17">
        <v>0.282716627066739</v>
      </c>
      <c r="M238" s="17"/>
      <c r="N238" s="17">
        <v>0.148438903065161</v>
      </c>
      <c r="O238" s="17">
        <v>0.22805578871985199</v>
      </c>
      <c r="P238" s="17">
        <v>0.218291332212147</v>
      </c>
      <c r="Q238" s="17">
        <v>0.28486994036138302</v>
      </c>
      <c r="R238" s="17"/>
      <c r="S238" s="17">
        <v>0.17823695133012499</v>
      </c>
      <c r="T238" s="17">
        <v>0.22545962271944101</v>
      </c>
      <c r="U238" s="17">
        <v>0.22609563036729599</v>
      </c>
      <c r="V238" s="17">
        <v>0.275664471512863</v>
      </c>
      <c r="W238" s="17">
        <v>0.22920990166330199</v>
      </c>
      <c r="X238" s="17">
        <v>0.22808656421837301</v>
      </c>
      <c r="Y238" s="17">
        <v>0.24749860047914299</v>
      </c>
      <c r="Z238" s="17">
        <v>0.22172298991940401</v>
      </c>
      <c r="AA238" s="17">
        <v>0.19131622874298601</v>
      </c>
      <c r="AB238" s="17">
        <v>0.21346690496079099</v>
      </c>
      <c r="AC238" s="17">
        <v>0.19282849249349401</v>
      </c>
      <c r="AD238" s="17">
        <v>0.22994741429583601</v>
      </c>
      <c r="AE238" s="17"/>
      <c r="AF238" s="17">
        <v>0.23804829173377301</v>
      </c>
      <c r="AG238" s="17">
        <v>0.16531419005272399</v>
      </c>
      <c r="AH238" s="17" t="s">
        <v>89</v>
      </c>
      <c r="AI238" s="17">
        <v>0.28989286185641799</v>
      </c>
      <c r="AJ238" s="17">
        <v>0.23227250192431201</v>
      </c>
      <c r="AK238" s="17">
        <v>0.19035899870842801</v>
      </c>
      <c r="AL238" s="17">
        <v>0.32044603174639902</v>
      </c>
      <c r="AM238" s="17"/>
      <c r="AN238" s="17">
        <v>0.23873171731825901</v>
      </c>
      <c r="AO238" s="17">
        <v>0.21622958784007701</v>
      </c>
      <c r="AP238" s="17">
        <v>0.225096835177377</v>
      </c>
      <c r="AQ238" s="17"/>
      <c r="AR238" s="17">
        <v>0.240289200615113</v>
      </c>
      <c r="AS238" s="17">
        <v>0.184389159928976</v>
      </c>
      <c r="AT238" s="17">
        <v>0.185527321171683</v>
      </c>
      <c r="AU238" s="17">
        <v>0.25808497235981498</v>
      </c>
      <c r="AV238" s="17">
        <v>0.25660320185037699</v>
      </c>
      <c r="AW238" s="17"/>
      <c r="AX238" s="17">
        <v>0.24965469729381701</v>
      </c>
      <c r="AY238" s="17">
        <v>0.18817173813420601</v>
      </c>
      <c r="AZ238" s="17">
        <v>0.21985263535031199</v>
      </c>
      <c r="BA238" s="17">
        <v>0.23454826412030599</v>
      </c>
      <c r="BB238" s="17">
        <v>0.22817690494960699</v>
      </c>
      <c r="BC238" s="17"/>
      <c r="BD238" s="17">
        <v>0.176539902268776</v>
      </c>
      <c r="BE238" s="17">
        <v>0.20319617467966999</v>
      </c>
      <c r="BF238" s="17">
        <v>0.195283683106413</v>
      </c>
      <c r="BG238" s="17">
        <v>0.24979126831889101</v>
      </c>
      <c r="BH238" s="17">
        <v>0.224365649785117</v>
      </c>
      <c r="BI238" s="17">
        <v>0.33859563210464799</v>
      </c>
      <c r="BJ238" s="17"/>
      <c r="BK238" s="17">
        <v>0.26657322274960998</v>
      </c>
      <c r="BL238" s="17">
        <v>0.24029713649372</v>
      </c>
      <c r="BM238" s="17">
        <v>0.17053806043588901</v>
      </c>
      <c r="BN238" s="17">
        <v>0.15962228323716199</v>
      </c>
      <c r="BO238" s="17">
        <v>0.11486635141171</v>
      </c>
    </row>
    <row r="239" spans="2:67" x14ac:dyDescent="0.35">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row>
    <row r="240" spans="2:67"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row>
  </sheetData>
  <mergeCells count="11">
    <mergeCell ref="BK5:BO5"/>
    <mergeCell ref="D5:E5"/>
    <mergeCell ref="G5:L5"/>
    <mergeCell ref="N5:Q5"/>
    <mergeCell ref="S5:AD5"/>
    <mergeCell ref="AF5:AL5"/>
    <mergeCell ref="D2:BG2"/>
    <mergeCell ref="AN5:AP5"/>
    <mergeCell ref="AR5:AV5"/>
    <mergeCell ref="AX5:BB5"/>
    <mergeCell ref="BD5:BI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N23"/>
  <sheetViews>
    <sheetView showGridLines="0" workbookViewId="0">
      <pane xSplit="2" topLeftCell="C1" activePane="topRight" state="frozen"/>
      <selection activeCell="E8" sqref="E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90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79</v>
      </c>
      <c r="C9" s="17">
        <v>0.54897191727628003</v>
      </c>
      <c r="D9" s="17">
        <v>0.504223870457989</v>
      </c>
      <c r="E9" s="17">
        <v>0.58991272926553096</v>
      </c>
      <c r="F9" s="17"/>
      <c r="G9" s="17">
        <v>0.41980702259457198</v>
      </c>
      <c r="H9" s="17">
        <v>0.39973502687699702</v>
      </c>
      <c r="I9" s="17">
        <v>0.51364876336952103</v>
      </c>
      <c r="J9" s="17">
        <v>0.63206808598511</v>
      </c>
      <c r="K9" s="17">
        <v>0.62836370199851499</v>
      </c>
      <c r="L9" s="17">
        <v>0.66530227062202896</v>
      </c>
      <c r="M9" s="17"/>
      <c r="N9" s="17">
        <v>0.54484904029480596</v>
      </c>
      <c r="O9" s="17">
        <v>0.568064689283025</v>
      </c>
      <c r="P9" s="17">
        <v>0.53041193402528997</v>
      </c>
      <c r="Q9" s="17">
        <v>0.54542058575294305</v>
      </c>
      <c r="R9" s="17"/>
      <c r="S9" s="17">
        <v>0.42049380760830402</v>
      </c>
      <c r="T9" s="17">
        <v>0.57752722524483902</v>
      </c>
      <c r="U9" s="17">
        <v>0.60963216475681103</v>
      </c>
      <c r="V9" s="17">
        <v>0.56237534036111103</v>
      </c>
      <c r="W9" s="17">
        <v>0.60716259622424096</v>
      </c>
      <c r="X9" s="17">
        <v>0.49436307728287898</v>
      </c>
      <c r="Y9" s="17">
        <v>0.50882457399379599</v>
      </c>
      <c r="Z9" s="17">
        <v>0.43066132289491998</v>
      </c>
      <c r="AA9" s="17">
        <v>0.51982538583194904</v>
      </c>
      <c r="AB9" s="17">
        <v>0.67317117633691903</v>
      </c>
      <c r="AC9" s="17">
        <v>0.61312355091982895</v>
      </c>
      <c r="AD9" s="17">
        <v>0.74518316952861197</v>
      </c>
      <c r="AE9" s="17"/>
      <c r="AF9" s="17">
        <v>0.60403325307496702</v>
      </c>
      <c r="AG9" s="17">
        <v>0.56722873555420905</v>
      </c>
      <c r="AH9" s="17">
        <v>0.55731483734397702</v>
      </c>
      <c r="AI9" s="17">
        <v>0.49920527884199101</v>
      </c>
      <c r="AJ9" s="17">
        <v>0.457821656976443</v>
      </c>
      <c r="AK9" s="17">
        <v>0.50519886555397298</v>
      </c>
      <c r="AL9" s="17"/>
      <c r="AM9" s="17">
        <v>0.540586051823294</v>
      </c>
      <c r="AN9" s="17">
        <v>0.60343963163053704</v>
      </c>
      <c r="AO9" s="17">
        <v>0.47061019701664297</v>
      </c>
      <c r="AP9" s="17"/>
      <c r="AQ9" s="17">
        <v>0.52762311710299403</v>
      </c>
      <c r="AR9" s="17">
        <v>0.55590828914912205</v>
      </c>
      <c r="AS9" s="17">
        <v>0.65376370246628401</v>
      </c>
      <c r="AT9" s="17">
        <v>0.45521121456102498</v>
      </c>
      <c r="AU9" s="17">
        <v>0.50802166470571597</v>
      </c>
      <c r="AV9" s="17"/>
      <c r="AW9" s="17">
        <v>0.53658319865366499</v>
      </c>
      <c r="AX9" s="17">
        <v>0.55989182682264205</v>
      </c>
      <c r="AY9" s="17">
        <v>0.62783817162196698</v>
      </c>
      <c r="AZ9" s="17">
        <v>0.44001657091198298</v>
      </c>
      <c r="BA9" s="17">
        <v>0.57499560813732498</v>
      </c>
      <c r="BB9" s="17"/>
      <c r="BC9" s="17">
        <v>0.55764401780484796</v>
      </c>
      <c r="BD9" s="17">
        <v>0.53017548109319501</v>
      </c>
      <c r="BE9" s="17">
        <v>0.63758415792290901</v>
      </c>
      <c r="BF9" s="17">
        <v>0.45329999484544498</v>
      </c>
      <c r="BG9" s="17">
        <v>0.61825711555807095</v>
      </c>
      <c r="BH9" s="17">
        <v>0.52984999978323699</v>
      </c>
      <c r="BI9" s="17"/>
      <c r="BJ9" s="17">
        <v>0.61160258000441203</v>
      </c>
      <c r="BK9" s="17">
        <v>0.55033673543893402</v>
      </c>
      <c r="BL9" s="17">
        <v>0.50456448110927099</v>
      </c>
      <c r="BM9" s="17">
        <v>0.48335612963156099</v>
      </c>
      <c r="BN9" s="17">
        <v>0.50566477875803095</v>
      </c>
    </row>
    <row r="10" spans="2:66" x14ac:dyDescent="0.35">
      <c r="B10" s="18" t="s">
        <v>80</v>
      </c>
      <c r="C10" s="17">
        <v>0.47769102942842701</v>
      </c>
      <c r="D10" s="17">
        <v>0.44242573247341399</v>
      </c>
      <c r="E10" s="17">
        <v>0.50891965313486898</v>
      </c>
      <c r="F10" s="17"/>
      <c r="G10" s="17">
        <v>0.37583007925009698</v>
      </c>
      <c r="H10" s="17">
        <v>0.32027002739184002</v>
      </c>
      <c r="I10" s="17">
        <v>0.47708131959882399</v>
      </c>
      <c r="J10" s="17">
        <v>0.53250908188440205</v>
      </c>
      <c r="K10" s="17">
        <v>0.53134647754397502</v>
      </c>
      <c r="L10" s="17">
        <v>0.59427248930786203</v>
      </c>
      <c r="M10" s="17"/>
      <c r="N10" s="17">
        <v>0.48260218747174199</v>
      </c>
      <c r="O10" s="17">
        <v>0.47354881094732598</v>
      </c>
      <c r="P10" s="17">
        <v>0.45723492098825802</v>
      </c>
      <c r="Q10" s="17">
        <v>0.48947470956275002</v>
      </c>
      <c r="R10" s="17"/>
      <c r="S10" s="17">
        <v>0.38412648436921498</v>
      </c>
      <c r="T10" s="17">
        <v>0.497648903434526</v>
      </c>
      <c r="U10" s="17">
        <v>0.507443438161292</v>
      </c>
      <c r="V10" s="17">
        <v>0.45229753791801303</v>
      </c>
      <c r="W10" s="17">
        <v>0.52514217831839005</v>
      </c>
      <c r="X10" s="17">
        <v>0.44330351928610001</v>
      </c>
      <c r="Y10" s="17">
        <v>0.43657072391672902</v>
      </c>
      <c r="Z10" s="17">
        <v>0.34920318431332398</v>
      </c>
      <c r="AA10" s="17">
        <v>0.48877349824237198</v>
      </c>
      <c r="AB10" s="17">
        <v>0.595018551698975</v>
      </c>
      <c r="AC10" s="17">
        <v>0.54640206308084605</v>
      </c>
      <c r="AD10" s="17">
        <v>0.59200281433992397</v>
      </c>
      <c r="AE10" s="17"/>
      <c r="AF10" s="17">
        <v>0.51211991150868297</v>
      </c>
      <c r="AG10" s="17">
        <v>0.51230971046846796</v>
      </c>
      <c r="AH10" s="17">
        <v>0.456472465840354</v>
      </c>
      <c r="AI10" s="17">
        <v>0.41252044621914902</v>
      </c>
      <c r="AJ10" s="17">
        <v>0.401660016058422</v>
      </c>
      <c r="AK10" s="17">
        <v>0.49094113088498498</v>
      </c>
      <c r="AL10" s="17"/>
      <c r="AM10" s="17">
        <v>0.43605275138809002</v>
      </c>
      <c r="AN10" s="17">
        <v>0.55286114343101</v>
      </c>
      <c r="AO10" s="17">
        <v>0.40824731502380501</v>
      </c>
      <c r="AP10" s="17"/>
      <c r="AQ10" s="17">
        <v>0.48057458585830798</v>
      </c>
      <c r="AR10" s="17">
        <v>0.47416717945561199</v>
      </c>
      <c r="AS10" s="17">
        <v>0.56287254199813097</v>
      </c>
      <c r="AT10" s="17">
        <v>0.26682701850309898</v>
      </c>
      <c r="AU10" s="17">
        <v>0.42163153375262402</v>
      </c>
      <c r="AV10" s="17"/>
      <c r="AW10" s="17">
        <v>0.473978328483806</v>
      </c>
      <c r="AX10" s="17">
        <v>0.48856950359205398</v>
      </c>
      <c r="AY10" s="17">
        <v>0.50105286041995001</v>
      </c>
      <c r="AZ10" s="17">
        <v>0.40440270507757398</v>
      </c>
      <c r="BA10" s="17">
        <v>0.56472934472294201</v>
      </c>
      <c r="BB10" s="17"/>
      <c r="BC10" s="17">
        <v>0.46775276730811699</v>
      </c>
      <c r="BD10" s="17">
        <v>0.45392814883006499</v>
      </c>
      <c r="BE10" s="17">
        <v>0.51898180417983797</v>
      </c>
      <c r="BF10" s="17">
        <v>0.427227491631684</v>
      </c>
      <c r="BG10" s="17">
        <v>0.57907924884615403</v>
      </c>
      <c r="BH10" s="17">
        <v>0.48151828873999403</v>
      </c>
      <c r="BI10" s="17"/>
      <c r="BJ10" s="17">
        <v>0.50706006430883199</v>
      </c>
      <c r="BK10" s="17">
        <v>0.47737269502364699</v>
      </c>
      <c r="BL10" s="17">
        <v>0.45481130052581997</v>
      </c>
      <c r="BM10" s="17">
        <v>0.44147558243775797</v>
      </c>
      <c r="BN10" s="17">
        <v>0.44938407832267102</v>
      </c>
    </row>
    <row r="11" spans="2:66" ht="29" x14ac:dyDescent="0.35">
      <c r="B11" s="18" t="s">
        <v>81</v>
      </c>
      <c r="C11" s="17">
        <v>0.468117363188914</v>
      </c>
      <c r="D11" s="17">
        <v>0.42776779896120998</v>
      </c>
      <c r="E11" s="17">
        <v>0.50492802693905303</v>
      </c>
      <c r="F11" s="17"/>
      <c r="G11" s="17">
        <v>0.42804907956092803</v>
      </c>
      <c r="H11" s="17">
        <v>0.37408852344917298</v>
      </c>
      <c r="I11" s="17">
        <v>0.41334701543826702</v>
      </c>
      <c r="J11" s="17">
        <v>0.47402543962246702</v>
      </c>
      <c r="K11" s="17">
        <v>0.51963331205159802</v>
      </c>
      <c r="L11" s="17">
        <v>0.57650009102741195</v>
      </c>
      <c r="M11" s="17"/>
      <c r="N11" s="17">
        <v>0.44438967502883803</v>
      </c>
      <c r="O11" s="17">
        <v>0.49260283274265898</v>
      </c>
      <c r="P11" s="17">
        <v>0.470459990894396</v>
      </c>
      <c r="Q11" s="17">
        <v>0.46680680115885398</v>
      </c>
      <c r="R11" s="17"/>
      <c r="S11" s="17">
        <v>0.42317738593285098</v>
      </c>
      <c r="T11" s="17">
        <v>0.53534207718597004</v>
      </c>
      <c r="U11" s="17">
        <v>0.50284444709405796</v>
      </c>
      <c r="V11" s="17">
        <v>0.51778951898050696</v>
      </c>
      <c r="W11" s="17">
        <v>0.40219981887967299</v>
      </c>
      <c r="X11" s="17">
        <v>0.36068503207046498</v>
      </c>
      <c r="Y11" s="17">
        <v>0.42480667589950499</v>
      </c>
      <c r="Z11" s="17">
        <v>0.45841738067243198</v>
      </c>
      <c r="AA11" s="17">
        <v>0.44752548655317598</v>
      </c>
      <c r="AB11" s="17">
        <v>0.52440919276759601</v>
      </c>
      <c r="AC11" s="17">
        <v>0.44951718298475102</v>
      </c>
      <c r="AD11" s="17">
        <v>0.68706727155709701</v>
      </c>
      <c r="AE11" s="17"/>
      <c r="AF11" s="17">
        <v>0.531035404648732</v>
      </c>
      <c r="AG11" s="17">
        <v>0.44188238422237403</v>
      </c>
      <c r="AH11" s="17">
        <v>0.40551137538649401</v>
      </c>
      <c r="AI11" s="17">
        <v>0.42758158824828602</v>
      </c>
      <c r="AJ11" s="17">
        <v>0.42878013012760802</v>
      </c>
      <c r="AK11" s="17">
        <v>0.44263489305970499</v>
      </c>
      <c r="AL11" s="17"/>
      <c r="AM11" s="17">
        <v>0.46652070492192599</v>
      </c>
      <c r="AN11" s="17">
        <v>0.49528773405880799</v>
      </c>
      <c r="AO11" s="17">
        <v>0.41896776033844002</v>
      </c>
      <c r="AP11" s="17"/>
      <c r="AQ11" s="17">
        <v>0.44702183544101598</v>
      </c>
      <c r="AR11" s="17">
        <v>0.46417881079729201</v>
      </c>
      <c r="AS11" s="17">
        <v>0.58521165757464699</v>
      </c>
      <c r="AT11" s="17">
        <v>0.332655392599009</v>
      </c>
      <c r="AU11" s="17">
        <v>0.44224181825046399</v>
      </c>
      <c r="AV11" s="17"/>
      <c r="AW11" s="17">
        <v>0.462901307328071</v>
      </c>
      <c r="AX11" s="17">
        <v>0.467939126961605</v>
      </c>
      <c r="AY11" s="17">
        <v>0.54671599588155495</v>
      </c>
      <c r="AZ11" s="17">
        <v>0.41341123853225897</v>
      </c>
      <c r="BA11" s="17">
        <v>0.50115212531278297</v>
      </c>
      <c r="BB11" s="17"/>
      <c r="BC11" s="17">
        <v>0.48925553511509501</v>
      </c>
      <c r="BD11" s="17">
        <v>0.42765253885693399</v>
      </c>
      <c r="BE11" s="17">
        <v>0.522495856428283</v>
      </c>
      <c r="BF11" s="17">
        <v>0.40101652347247602</v>
      </c>
      <c r="BG11" s="17">
        <v>0.53206098211804798</v>
      </c>
      <c r="BH11" s="17">
        <v>0.46459527471414103</v>
      </c>
      <c r="BI11" s="17"/>
      <c r="BJ11" s="17">
        <v>0.47142475103631298</v>
      </c>
      <c r="BK11" s="17">
        <v>0.50174793248049798</v>
      </c>
      <c r="BL11" s="17">
        <v>0.42886833596613999</v>
      </c>
      <c r="BM11" s="17">
        <v>0.425504014886052</v>
      </c>
      <c r="BN11" s="17">
        <v>0.52058852309895798</v>
      </c>
    </row>
    <row r="12" spans="2:66" x14ac:dyDescent="0.35">
      <c r="B12" s="18" t="s">
        <v>82</v>
      </c>
      <c r="C12" s="17">
        <v>0.43920361115485201</v>
      </c>
      <c r="D12" s="17">
        <v>0.39356886417272402</v>
      </c>
      <c r="E12" s="17">
        <v>0.48516291210854101</v>
      </c>
      <c r="F12" s="17"/>
      <c r="G12" s="17">
        <v>0.44755656884649903</v>
      </c>
      <c r="H12" s="17">
        <v>0.46711366443507302</v>
      </c>
      <c r="I12" s="17">
        <v>0.43242612003164899</v>
      </c>
      <c r="J12" s="17">
        <v>0.44458367058711301</v>
      </c>
      <c r="K12" s="17">
        <v>0.39390992814578002</v>
      </c>
      <c r="L12" s="17">
        <v>0.44239572161722301</v>
      </c>
      <c r="M12" s="17"/>
      <c r="N12" s="17">
        <v>0.46706533204504302</v>
      </c>
      <c r="O12" s="17">
        <v>0.45958458073675701</v>
      </c>
      <c r="P12" s="17">
        <v>0.42733587134908202</v>
      </c>
      <c r="Q12" s="17">
        <v>0.39470161334786102</v>
      </c>
      <c r="R12" s="17"/>
      <c r="S12" s="17">
        <v>0.48422809760355501</v>
      </c>
      <c r="T12" s="17">
        <v>0.41029976151750203</v>
      </c>
      <c r="U12" s="17">
        <v>0.38502252254726499</v>
      </c>
      <c r="V12" s="17">
        <v>0.31685240150810101</v>
      </c>
      <c r="W12" s="17">
        <v>0.36775603839530302</v>
      </c>
      <c r="X12" s="17">
        <v>0.40582746629970901</v>
      </c>
      <c r="Y12" s="17">
        <v>0.48400637685214998</v>
      </c>
      <c r="Z12" s="17">
        <v>0.42632577535763999</v>
      </c>
      <c r="AA12" s="17">
        <v>0.49091499182492898</v>
      </c>
      <c r="AB12" s="17">
        <v>0.46364470581978301</v>
      </c>
      <c r="AC12" s="17">
        <v>0.59526651677203302</v>
      </c>
      <c r="AD12" s="17">
        <v>0.50639697156042596</v>
      </c>
      <c r="AE12" s="17"/>
      <c r="AF12" s="17">
        <v>0.43188509949472098</v>
      </c>
      <c r="AG12" s="17">
        <v>0.473688101449661</v>
      </c>
      <c r="AH12" s="17">
        <v>0.39370604587020103</v>
      </c>
      <c r="AI12" s="17">
        <v>0.43245176073255998</v>
      </c>
      <c r="AJ12" s="17">
        <v>0.44618776883434902</v>
      </c>
      <c r="AK12" s="17">
        <v>0.38287513267655798</v>
      </c>
      <c r="AL12" s="17"/>
      <c r="AM12" s="17">
        <v>0.42480702765971001</v>
      </c>
      <c r="AN12" s="17">
        <v>0.47254349106009502</v>
      </c>
      <c r="AO12" s="17">
        <v>0.34032257440116098</v>
      </c>
      <c r="AP12" s="17"/>
      <c r="AQ12" s="17">
        <v>0.42647877762092201</v>
      </c>
      <c r="AR12" s="17">
        <v>0.46910124821103999</v>
      </c>
      <c r="AS12" s="17">
        <v>0.48520688610274398</v>
      </c>
      <c r="AT12" s="17">
        <v>0.33603575736980701</v>
      </c>
      <c r="AU12" s="17">
        <v>0.37712984358697199</v>
      </c>
      <c r="AV12" s="17"/>
      <c r="AW12" s="17">
        <v>0.460382725588661</v>
      </c>
      <c r="AX12" s="17">
        <v>0.49133462420672902</v>
      </c>
      <c r="AY12" s="17">
        <v>0.42758424793359201</v>
      </c>
      <c r="AZ12" s="17">
        <v>0.37185837769889502</v>
      </c>
      <c r="BA12" s="17">
        <v>0.43745044244172698</v>
      </c>
      <c r="BB12" s="17"/>
      <c r="BC12" s="17">
        <v>0.49157682985490703</v>
      </c>
      <c r="BD12" s="17">
        <v>0.43987634767810502</v>
      </c>
      <c r="BE12" s="17">
        <v>0.46233449945648297</v>
      </c>
      <c r="BF12" s="17">
        <v>0.37313845018999597</v>
      </c>
      <c r="BG12" s="17">
        <v>0.49292338238196098</v>
      </c>
      <c r="BH12" s="17">
        <v>0.42262985381708901</v>
      </c>
      <c r="BI12" s="17"/>
      <c r="BJ12" s="17">
        <v>0.37929397605153697</v>
      </c>
      <c r="BK12" s="17">
        <v>0.45995002335121898</v>
      </c>
      <c r="BL12" s="17">
        <v>0.45508158319472197</v>
      </c>
      <c r="BM12" s="17">
        <v>0.49677300765821097</v>
      </c>
      <c r="BN12" s="17">
        <v>0.37249734285286301</v>
      </c>
    </row>
    <row r="13" spans="2:66" x14ac:dyDescent="0.35">
      <c r="B13" s="18" t="s">
        <v>83</v>
      </c>
      <c r="C13" s="17">
        <v>0.42147346357057103</v>
      </c>
      <c r="D13" s="17">
        <v>0.39756248516752002</v>
      </c>
      <c r="E13" s="17">
        <v>0.44307181260714401</v>
      </c>
      <c r="F13" s="17"/>
      <c r="G13" s="17">
        <v>0.48702659051290198</v>
      </c>
      <c r="H13" s="17">
        <v>0.40334765346089302</v>
      </c>
      <c r="I13" s="17">
        <v>0.41760955484638601</v>
      </c>
      <c r="J13" s="17">
        <v>0.42924874511143302</v>
      </c>
      <c r="K13" s="17">
        <v>0.37089806134377701</v>
      </c>
      <c r="L13" s="17">
        <v>0.42286749987489403</v>
      </c>
      <c r="M13" s="17"/>
      <c r="N13" s="17">
        <v>0.42165171697773801</v>
      </c>
      <c r="O13" s="17">
        <v>0.42229552823542699</v>
      </c>
      <c r="P13" s="17">
        <v>0.42228744614339198</v>
      </c>
      <c r="Q13" s="17">
        <v>0.41392643324714801</v>
      </c>
      <c r="R13" s="17"/>
      <c r="S13" s="17">
        <v>0.42453806950683698</v>
      </c>
      <c r="T13" s="17">
        <v>0.47307086053687603</v>
      </c>
      <c r="U13" s="17">
        <v>0.44178354918865098</v>
      </c>
      <c r="V13" s="17">
        <v>0.51681789748957396</v>
      </c>
      <c r="W13" s="17">
        <v>0.50796197538847299</v>
      </c>
      <c r="X13" s="17">
        <v>0.37288142401838797</v>
      </c>
      <c r="Y13" s="17">
        <v>0.38453871861919597</v>
      </c>
      <c r="Z13" s="17">
        <v>0.432100923297349</v>
      </c>
      <c r="AA13" s="17">
        <v>0.39520264438461</v>
      </c>
      <c r="AB13" s="17">
        <v>0.25368651448332302</v>
      </c>
      <c r="AC13" s="17">
        <v>0.464396187244905</v>
      </c>
      <c r="AD13" s="17">
        <v>0.39927449178281299</v>
      </c>
      <c r="AE13" s="17"/>
      <c r="AF13" s="17">
        <v>0.41028535234164798</v>
      </c>
      <c r="AG13" s="17">
        <v>0.42161222444801999</v>
      </c>
      <c r="AH13" s="17">
        <v>0.43991696859854701</v>
      </c>
      <c r="AI13" s="17">
        <v>0.41598474492083798</v>
      </c>
      <c r="AJ13" s="17">
        <v>0.418701375460518</v>
      </c>
      <c r="AK13" s="17">
        <v>0.48745434735488202</v>
      </c>
      <c r="AL13" s="17"/>
      <c r="AM13" s="17">
        <v>0.37611451644366301</v>
      </c>
      <c r="AN13" s="17">
        <v>0.43852552479542201</v>
      </c>
      <c r="AO13" s="17">
        <v>0.41828698915458801</v>
      </c>
      <c r="AP13" s="17"/>
      <c r="AQ13" s="17">
        <v>0.37569441546445098</v>
      </c>
      <c r="AR13" s="17">
        <v>0.45660618433641798</v>
      </c>
      <c r="AS13" s="17">
        <v>0.52700523983598202</v>
      </c>
      <c r="AT13" s="17">
        <v>0.34096697378749002</v>
      </c>
      <c r="AU13" s="17">
        <v>0.406910669162871</v>
      </c>
      <c r="AV13" s="17"/>
      <c r="AW13" s="17">
        <v>0.35563397235303201</v>
      </c>
      <c r="AX13" s="17">
        <v>0.45487193090032801</v>
      </c>
      <c r="AY13" s="17">
        <v>0.49252724820259602</v>
      </c>
      <c r="AZ13" s="17">
        <v>0.29537308411596902</v>
      </c>
      <c r="BA13" s="17">
        <v>0.577084566003084</v>
      </c>
      <c r="BB13" s="17"/>
      <c r="BC13" s="17">
        <v>0.46037934932000002</v>
      </c>
      <c r="BD13" s="17">
        <v>0.37529814716608501</v>
      </c>
      <c r="BE13" s="17">
        <v>0.51631102740414603</v>
      </c>
      <c r="BF13" s="17">
        <v>0.27984128778303802</v>
      </c>
      <c r="BG13" s="17">
        <v>0.58727937513763595</v>
      </c>
      <c r="BH13" s="17">
        <v>0.42723572272495203</v>
      </c>
      <c r="BI13" s="17"/>
      <c r="BJ13" s="17">
        <v>0.409412137599519</v>
      </c>
      <c r="BK13" s="17">
        <v>0.452424768984791</v>
      </c>
      <c r="BL13" s="17">
        <v>0.41094278272055001</v>
      </c>
      <c r="BM13" s="17">
        <v>0.41600342024117598</v>
      </c>
      <c r="BN13" s="17">
        <v>0.366107507167093</v>
      </c>
    </row>
    <row r="14" spans="2:66" x14ac:dyDescent="0.35">
      <c r="B14" s="18" t="s">
        <v>84</v>
      </c>
      <c r="C14" s="17">
        <v>0.36830757730366898</v>
      </c>
      <c r="D14" s="17">
        <v>0.34212103700783503</v>
      </c>
      <c r="E14" s="17">
        <v>0.39256773825290497</v>
      </c>
      <c r="F14" s="17"/>
      <c r="G14" s="17">
        <v>0.366180039628</v>
      </c>
      <c r="H14" s="17">
        <v>0.40229287411553499</v>
      </c>
      <c r="I14" s="17">
        <v>0.40432239944436799</v>
      </c>
      <c r="J14" s="17">
        <v>0.38792611147098399</v>
      </c>
      <c r="K14" s="17">
        <v>0.34034730820081899</v>
      </c>
      <c r="L14" s="17">
        <v>0.315843283856792</v>
      </c>
      <c r="M14" s="17"/>
      <c r="N14" s="17">
        <v>0.41023642086235801</v>
      </c>
      <c r="O14" s="17">
        <v>0.38492853695152301</v>
      </c>
      <c r="P14" s="17">
        <v>0.33815271890586401</v>
      </c>
      <c r="Q14" s="17">
        <v>0.32994223971564401</v>
      </c>
      <c r="R14" s="17"/>
      <c r="S14" s="17">
        <v>0.41673847975761003</v>
      </c>
      <c r="T14" s="17">
        <v>0.38385930479873198</v>
      </c>
      <c r="U14" s="17">
        <v>0.31775045416293402</v>
      </c>
      <c r="V14" s="17">
        <v>0.29800968071106299</v>
      </c>
      <c r="W14" s="17">
        <v>0.30674672481301202</v>
      </c>
      <c r="X14" s="17">
        <v>0.36408284947332997</v>
      </c>
      <c r="Y14" s="17">
        <v>0.33202169134384402</v>
      </c>
      <c r="Z14" s="17">
        <v>0.40170565942846498</v>
      </c>
      <c r="AA14" s="17">
        <v>0.41178828499531001</v>
      </c>
      <c r="AB14" s="17">
        <v>0.35767593115727903</v>
      </c>
      <c r="AC14" s="17">
        <v>0.43965141072213199</v>
      </c>
      <c r="AD14" s="17">
        <v>0.38100700501895302</v>
      </c>
      <c r="AE14" s="17"/>
      <c r="AF14" s="17">
        <v>0.33936062826510199</v>
      </c>
      <c r="AG14" s="17">
        <v>0.36862590712232901</v>
      </c>
      <c r="AH14" s="17">
        <v>5.8245680761114298E-2</v>
      </c>
      <c r="AI14" s="17">
        <v>0.392602916814906</v>
      </c>
      <c r="AJ14" s="17">
        <v>0.41891265666035399</v>
      </c>
      <c r="AK14" s="17">
        <v>0.31968283214515503</v>
      </c>
      <c r="AL14" s="17"/>
      <c r="AM14" s="17">
        <v>0.30522357607093198</v>
      </c>
      <c r="AN14" s="17">
        <v>0.41267070387379201</v>
      </c>
      <c r="AO14" s="17">
        <v>0.38122583857661202</v>
      </c>
      <c r="AP14" s="17"/>
      <c r="AQ14" s="17">
        <v>0.31515789768455799</v>
      </c>
      <c r="AR14" s="17">
        <v>0.40245277625158099</v>
      </c>
      <c r="AS14" s="17">
        <v>0.44988013795842702</v>
      </c>
      <c r="AT14" s="17">
        <v>0.14754856856672999</v>
      </c>
      <c r="AU14" s="17">
        <v>0.35365881119175802</v>
      </c>
      <c r="AV14" s="17"/>
      <c r="AW14" s="17">
        <v>0.34309155789071899</v>
      </c>
      <c r="AX14" s="17">
        <v>0.40592765411926002</v>
      </c>
      <c r="AY14" s="17">
        <v>0.37017927712369803</v>
      </c>
      <c r="AZ14" s="17">
        <v>0.25705862533826701</v>
      </c>
      <c r="BA14" s="17">
        <v>0.44490678434201703</v>
      </c>
      <c r="BB14" s="17"/>
      <c r="BC14" s="17">
        <v>0.40716412804744001</v>
      </c>
      <c r="BD14" s="17">
        <v>0.322801403254241</v>
      </c>
      <c r="BE14" s="17">
        <v>0.44243503370811899</v>
      </c>
      <c r="BF14" s="17">
        <v>0.28004554322646602</v>
      </c>
      <c r="BG14" s="17">
        <v>0.43385948369139798</v>
      </c>
      <c r="BH14" s="17">
        <v>0.35589711822718201</v>
      </c>
      <c r="BI14" s="17"/>
      <c r="BJ14" s="17">
        <v>0.33565870100623402</v>
      </c>
      <c r="BK14" s="17">
        <v>0.37017008125932799</v>
      </c>
      <c r="BL14" s="17">
        <v>0.36070938897731902</v>
      </c>
      <c r="BM14" s="17">
        <v>0.45174083900801898</v>
      </c>
      <c r="BN14" s="17">
        <v>0.45875109570693601</v>
      </c>
    </row>
    <row r="15" spans="2:66" x14ac:dyDescent="0.35">
      <c r="B15" s="18" t="s">
        <v>85</v>
      </c>
      <c r="C15" s="17">
        <v>0.28911399889490402</v>
      </c>
      <c r="D15" s="17">
        <v>0.26037740611923899</v>
      </c>
      <c r="E15" s="17">
        <v>0.31283647934034398</v>
      </c>
      <c r="F15" s="17"/>
      <c r="G15" s="17">
        <v>0.36431444342601699</v>
      </c>
      <c r="H15" s="17">
        <v>0.30942081167688201</v>
      </c>
      <c r="I15" s="17">
        <v>0.29225099305274599</v>
      </c>
      <c r="J15" s="17">
        <v>0.28606949446214303</v>
      </c>
      <c r="K15" s="17">
        <v>0.28635796297796101</v>
      </c>
      <c r="L15" s="17">
        <v>0.223865603453343</v>
      </c>
      <c r="M15" s="17"/>
      <c r="N15" s="17">
        <v>0.33234643777023698</v>
      </c>
      <c r="O15" s="17">
        <v>0.31293482939589201</v>
      </c>
      <c r="P15" s="17">
        <v>0.256009596057161</v>
      </c>
      <c r="Q15" s="17">
        <v>0.24367358293304101</v>
      </c>
      <c r="R15" s="17"/>
      <c r="S15" s="17">
        <v>0.32995401001424202</v>
      </c>
      <c r="T15" s="17">
        <v>0.30314938214100301</v>
      </c>
      <c r="U15" s="17">
        <v>0.26769209330328497</v>
      </c>
      <c r="V15" s="17">
        <v>0.239421384752278</v>
      </c>
      <c r="W15" s="17">
        <v>0.20868092091805701</v>
      </c>
      <c r="X15" s="17">
        <v>0.31250926940490098</v>
      </c>
      <c r="Y15" s="17">
        <v>0.26131549231222501</v>
      </c>
      <c r="Z15" s="17">
        <v>0.26014645409134701</v>
      </c>
      <c r="AA15" s="17">
        <v>0.282772564090363</v>
      </c>
      <c r="AB15" s="17">
        <v>0.28037398891105297</v>
      </c>
      <c r="AC15" s="17">
        <v>0.35378417145848901</v>
      </c>
      <c r="AD15" s="17">
        <v>0.41508966004131598</v>
      </c>
      <c r="AE15" s="17"/>
      <c r="AF15" s="17">
        <v>0.270594708275817</v>
      </c>
      <c r="AG15" s="17">
        <v>0.28870849143115102</v>
      </c>
      <c r="AH15" s="17">
        <v>0.22462085610535901</v>
      </c>
      <c r="AI15" s="17">
        <v>0.26242951455841002</v>
      </c>
      <c r="AJ15" s="17">
        <v>0.34873685788606201</v>
      </c>
      <c r="AK15" s="17">
        <v>0.26456199858888102</v>
      </c>
      <c r="AL15" s="17"/>
      <c r="AM15" s="17">
        <v>0.224740997720144</v>
      </c>
      <c r="AN15" s="17">
        <v>0.324348683808934</v>
      </c>
      <c r="AO15" s="17">
        <v>0.27541130446406897</v>
      </c>
      <c r="AP15" s="17"/>
      <c r="AQ15" s="17">
        <v>0.21590446402452301</v>
      </c>
      <c r="AR15" s="17">
        <v>0.31347226680381102</v>
      </c>
      <c r="AS15" s="17">
        <v>0.391532588176773</v>
      </c>
      <c r="AT15" s="17">
        <v>0.20392973390243399</v>
      </c>
      <c r="AU15" s="17">
        <v>0.24903468312483901</v>
      </c>
      <c r="AV15" s="17"/>
      <c r="AW15" s="17">
        <v>0.20178965564690199</v>
      </c>
      <c r="AX15" s="17">
        <v>0.33254116048694399</v>
      </c>
      <c r="AY15" s="17">
        <v>0.33272511871802601</v>
      </c>
      <c r="AZ15" s="17">
        <v>0.17920576402659999</v>
      </c>
      <c r="BA15" s="17">
        <v>0.46304945018792898</v>
      </c>
      <c r="BB15" s="17"/>
      <c r="BC15" s="17">
        <v>0.34287868764835999</v>
      </c>
      <c r="BD15" s="17">
        <v>0.21077603943901099</v>
      </c>
      <c r="BE15" s="17">
        <v>0.29777307406652298</v>
      </c>
      <c r="BF15" s="17">
        <v>0.19582989832047801</v>
      </c>
      <c r="BG15" s="17">
        <v>0.51726206561855104</v>
      </c>
      <c r="BH15" s="17">
        <v>0.24379420628634599</v>
      </c>
      <c r="BI15" s="17"/>
      <c r="BJ15" s="17">
        <v>0.248969824581667</v>
      </c>
      <c r="BK15" s="17">
        <v>0.29007467074875198</v>
      </c>
      <c r="BL15" s="17">
        <v>0.32291562534024898</v>
      </c>
      <c r="BM15" s="17">
        <v>0.34841173072251602</v>
      </c>
      <c r="BN15" s="17">
        <v>0.35184207614151902</v>
      </c>
    </row>
    <row r="16" spans="2:66" x14ac:dyDescent="0.35">
      <c r="B16" s="18" t="s">
        <v>86</v>
      </c>
      <c r="C16" s="17">
        <v>0.22422514176887201</v>
      </c>
      <c r="D16" s="17">
        <v>0.219039605137198</v>
      </c>
      <c r="E16" s="17">
        <v>0.226561661654645</v>
      </c>
      <c r="F16" s="17"/>
      <c r="G16" s="17">
        <v>0.18646138377579299</v>
      </c>
      <c r="H16" s="17">
        <v>0.181538539069172</v>
      </c>
      <c r="I16" s="17">
        <v>0.21884626705163701</v>
      </c>
      <c r="J16" s="17">
        <v>0.25779890716445197</v>
      </c>
      <c r="K16" s="17">
        <v>0.247984382810094</v>
      </c>
      <c r="L16" s="17">
        <v>0.245601088669583</v>
      </c>
      <c r="M16" s="17"/>
      <c r="N16" s="17">
        <v>0.22196604371113701</v>
      </c>
      <c r="O16" s="17">
        <v>0.230519384237208</v>
      </c>
      <c r="P16" s="17">
        <v>0.22608718508490899</v>
      </c>
      <c r="Q16" s="17">
        <v>0.216637925371652</v>
      </c>
      <c r="R16" s="17"/>
      <c r="S16" s="17">
        <v>0.240429327018712</v>
      </c>
      <c r="T16" s="17">
        <v>0.22438685793087901</v>
      </c>
      <c r="U16" s="17">
        <v>0.26836010686630002</v>
      </c>
      <c r="V16" s="17">
        <v>0.24395205363887301</v>
      </c>
      <c r="W16" s="17">
        <v>0.27257087820533799</v>
      </c>
      <c r="X16" s="17">
        <v>0.21506913245852599</v>
      </c>
      <c r="Y16" s="17">
        <v>0.235759901986687</v>
      </c>
      <c r="Z16" s="17">
        <v>0.17375570591234399</v>
      </c>
      <c r="AA16" s="17">
        <v>0.168547608963315</v>
      </c>
      <c r="AB16" s="17">
        <v>0.16154229212438301</v>
      </c>
      <c r="AC16" s="17">
        <v>0.26351852582886998</v>
      </c>
      <c r="AD16" s="17">
        <v>0.24957961910273899</v>
      </c>
      <c r="AE16" s="17"/>
      <c r="AF16" s="17">
        <v>0.23227246810161101</v>
      </c>
      <c r="AG16" s="17">
        <v>0.25214902392984001</v>
      </c>
      <c r="AH16" s="17">
        <v>0.266831932465804</v>
      </c>
      <c r="AI16" s="17">
        <v>0.152935413274149</v>
      </c>
      <c r="AJ16" s="17">
        <v>0.19679625292896299</v>
      </c>
      <c r="AK16" s="17">
        <v>0.20365940551355</v>
      </c>
      <c r="AL16" s="17"/>
      <c r="AM16" s="17">
        <v>0.21674540761313399</v>
      </c>
      <c r="AN16" s="17">
        <v>0.25927793025469797</v>
      </c>
      <c r="AO16" s="17">
        <v>0.18350141470314599</v>
      </c>
      <c r="AP16" s="17"/>
      <c r="AQ16" s="17">
        <v>0.203672271605293</v>
      </c>
      <c r="AR16" s="17">
        <v>0.26562330191452999</v>
      </c>
      <c r="AS16" s="17">
        <v>0.26399899247637298</v>
      </c>
      <c r="AT16" s="17">
        <v>9.5714556773520906E-2</v>
      </c>
      <c r="AU16" s="17">
        <v>0.16605118043602199</v>
      </c>
      <c r="AV16" s="17"/>
      <c r="AW16" s="17">
        <v>0.177701050596379</v>
      </c>
      <c r="AX16" s="17">
        <v>0.27478632575408501</v>
      </c>
      <c r="AY16" s="17">
        <v>0.219070622074681</v>
      </c>
      <c r="AZ16" s="17">
        <v>0.13082507163189599</v>
      </c>
      <c r="BA16" s="17">
        <v>0.35354246563941999</v>
      </c>
      <c r="BB16" s="17"/>
      <c r="BC16" s="17">
        <v>0.26816577350307802</v>
      </c>
      <c r="BD16" s="17">
        <v>0.186841964678302</v>
      </c>
      <c r="BE16" s="17">
        <v>0.26768899581910899</v>
      </c>
      <c r="BF16" s="17">
        <v>0.14166786401158099</v>
      </c>
      <c r="BG16" s="17">
        <v>0.28912441633588298</v>
      </c>
      <c r="BH16" s="17">
        <v>0.254790763391819</v>
      </c>
      <c r="BI16" s="17"/>
      <c r="BJ16" s="17">
        <v>0.227596682477363</v>
      </c>
      <c r="BK16" s="17">
        <v>0.20850734369916901</v>
      </c>
      <c r="BL16" s="17">
        <v>0.216666615231561</v>
      </c>
      <c r="BM16" s="17">
        <v>0.216293223509644</v>
      </c>
      <c r="BN16" s="17">
        <v>0.32940777880511801</v>
      </c>
    </row>
    <row r="17" spans="2:66" x14ac:dyDescent="0.35">
      <c r="B17" s="18" t="s">
        <v>87</v>
      </c>
      <c r="C17" s="17">
        <v>6.91249714925323E-2</v>
      </c>
      <c r="D17" s="17">
        <v>6.2474917221555099E-2</v>
      </c>
      <c r="E17" s="17">
        <v>7.62892579079998E-2</v>
      </c>
      <c r="F17" s="17"/>
      <c r="G17" s="17">
        <v>6.7951791849807597E-2</v>
      </c>
      <c r="H17" s="17">
        <v>8.2172567242071295E-2</v>
      </c>
      <c r="I17" s="17">
        <v>5.5762137562029898E-2</v>
      </c>
      <c r="J17" s="17">
        <v>7.5666196735695607E-2</v>
      </c>
      <c r="K17" s="17">
        <v>7.1423265399114505E-2</v>
      </c>
      <c r="L17" s="17">
        <v>6.3319948696977907E-2</v>
      </c>
      <c r="M17" s="17"/>
      <c r="N17" s="17">
        <v>3.4143883901981802E-2</v>
      </c>
      <c r="O17" s="17">
        <v>6.9650143898474806E-2</v>
      </c>
      <c r="P17" s="17">
        <v>8.2996742612503296E-2</v>
      </c>
      <c r="Q17" s="17">
        <v>9.4773546087128194E-2</v>
      </c>
      <c r="R17" s="17"/>
      <c r="S17" s="17">
        <v>7.72732439440591E-2</v>
      </c>
      <c r="T17" s="17">
        <v>5.9278637897870197E-2</v>
      </c>
      <c r="U17" s="17">
        <v>8.2897080184607702E-2</v>
      </c>
      <c r="V17" s="17">
        <v>0.103622890176328</v>
      </c>
      <c r="W17" s="17">
        <v>5.51010890952051E-2</v>
      </c>
      <c r="X17" s="17">
        <v>0.113531941654666</v>
      </c>
      <c r="Y17" s="17">
        <v>3.5794226178801902E-2</v>
      </c>
      <c r="Z17" s="17">
        <v>6.0706638322913099E-2</v>
      </c>
      <c r="AA17" s="17">
        <v>6.4536056913117104E-2</v>
      </c>
      <c r="AB17" s="17">
        <v>3.8701394679109602E-2</v>
      </c>
      <c r="AC17" s="17">
        <v>5.6390738627849102E-2</v>
      </c>
      <c r="AD17" s="17">
        <v>6.2528739149413801E-2</v>
      </c>
      <c r="AE17" s="17"/>
      <c r="AF17" s="17">
        <v>5.1070312638504103E-2</v>
      </c>
      <c r="AG17" s="17">
        <v>6.6226122934823994E-2</v>
      </c>
      <c r="AH17" s="17">
        <v>0.10088968858411899</v>
      </c>
      <c r="AI17" s="17">
        <v>5.6843331228225803E-2</v>
      </c>
      <c r="AJ17" s="17">
        <v>7.9831141366336095E-2</v>
      </c>
      <c r="AK17" s="17">
        <v>0.13986497271465501</v>
      </c>
      <c r="AL17" s="17"/>
      <c r="AM17" s="17">
        <v>7.4379206890476696E-2</v>
      </c>
      <c r="AN17" s="17">
        <v>5.2394521179712897E-2</v>
      </c>
      <c r="AO17" s="17">
        <v>9.6884852020151194E-2</v>
      </c>
      <c r="AP17" s="17"/>
      <c r="AQ17" s="17">
        <v>6.6338399843284504E-2</v>
      </c>
      <c r="AR17" s="17">
        <v>5.6634475525614299E-2</v>
      </c>
      <c r="AS17" s="17">
        <v>3.6774206160629201E-2</v>
      </c>
      <c r="AT17" s="17">
        <v>0.104207893706352</v>
      </c>
      <c r="AU17" s="17">
        <v>0.10093069110193501</v>
      </c>
      <c r="AV17" s="17"/>
      <c r="AW17" s="17">
        <v>5.6291859896111802E-2</v>
      </c>
      <c r="AX17" s="17">
        <v>6.0097162814263798E-2</v>
      </c>
      <c r="AY17" s="17">
        <v>4.76891908887173E-2</v>
      </c>
      <c r="AZ17" s="17">
        <v>7.6063388066448995E-2</v>
      </c>
      <c r="BA17" s="17">
        <v>7.7346485012529803E-2</v>
      </c>
      <c r="BB17" s="17"/>
      <c r="BC17" s="17">
        <v>5.0564016635466003E-2</v>
      </c>
      <c r="BD17" s="17">
        <v>5.4577684587739601E-2</v>
      </c>
      <c r="BE17" s="17">
        <v>5.1997996454369901E-2</v>
      </c>
      <c r="BF17" s="17">
        <v>7.5632264924279005E-2</v>
      </c>
      <c r="BG17" s="17">
        <v>3.9051003920110301E-2</v>
      </c>
      <c r="BH17" s="17">
        <v>0.145084325131241</v>
      </c>
      <c r="BI17" s="17"/>
      <c r="BJ17" s="17">
        <v>0.101688317792429</v>
      </c>
      <c r="BK17" s="17">
        <v>5.9355093332727198E-2</v>
      </c>
      <c r="BL17" s="17">
        <v>7.2107997917812805E-2</v>
      </c>
      <c r="BM17" s="17">
        <v>3.6219015535806899E-2</v>
      </c>
      <c r="BN17" s="17">
        <v>4.8773216876584098E-2</v>
      </c>
    </row>
    <row r="18" spans="2:66" x14ac:dyDescent="0.35">
      <c r="B18" s="18" t="s">
        <v>88</v>
      </c>
      <c r="C18" s="19">
        <v>5.3632327597782699E-2</v>
      </c>
      <c r="D18" s="19">
        <v>7.4813794676294704E-2</v>
      </c>
      <c r="E18" s="19">
        <v>3.35242546332934E-2</v>
      </c>
      <c r="F18" s="19"/>
      <c r="G18" s="19">
        <v>2.63502663719699E-2</v>
      </c>
      <c r="H18" s="19">
        <v>5.0430242741784703E-2</v>
      </c>
      <c r="I18" s="19">
        <v>4.79084238732609E-2</v>
      </c>
      <c r="J18" s="19">
        <v>7.5643540789452998E-2</v>
      </c>
      <c r="K18" s="19">
        <v>6.1485303084616902E-2</v>
      </c>
      <c r="L18" s="19">
        <v>5.6165861047578799E-2</v>
      </c>
      <c r="M18" s="19"/>
      <c r="N18" s="19">
        <v>5.0653782110609301E-2</v>
      </c>
      <c r="O18" s="19">
        <v>3.8000606620971301E-2</v>
      </c>
      <c r="P18" s="19">
        <v>4.7937663714484602E-2</v>
      </c>
      <c r="Q18" s="19">
        <v>7.8616553500166095E-2</v>
      </c>
      <c r="R18" s="19"/>
      <c r="S18" s="19">
        <v>4.09842925397104E-2</v>
      </c>
      <c r="T18" s="19">
        <v>5.2468996265906898E-2</v>
      </c>
      <c r="U18" s="19">
        <v>4.7495996560411598E-2</v>
      </c>
      <c r="V18" s="19">
        <v>7.74637037541199E-2</v>
      </c>
      <c r="W18" s="19">
        <v>8.2646506290765795E-2</v>
      </c>
      <c r="X18" s="19">
        <v>2.76417008240681E-2</v>
      </c>
      <c r="Y18" s="19">
        <v>8.5605397075902395E-2</v>
      </c>
      <c r="Z18" s="19">
        <v>5.5857480080071603E-2</v>
      </c>
      <c r="AA18" s="19">
        <v>3.3180686699822E-2</v>
      </c>
      <c r="AB18" s="19">
        <v>5.8331003222597801E-2</v>
      </c>
      <c r="AC18" s="19">
        <v>6.3748034472471501E-2</v>
      </c>
      <c r="AD18" s="19">
        <v>2.9237303460577201E-2</v>
      </c>
      <c r="AE18" s="19"/>
      <c r="AF18" s="19">
        <v>5.5650939194732497E-2</v>
      </c>
      <c r="AG18" s="19">
        <v>4.2624113697452302E-2</v>
      </c>
      <c r="AH18" s="19">
        <v>5.5984886820094101E-2</v>
      </c>
      <c r="AI18" s="19">
        <v>9.1133241707446799E-2</v>
      </c>
      <c r="AJ18" s="19">
        <v>5.6717603375074803E-2</v>
      </c>
      <c r="AK18" s="19">
        <v>2.7543081355892202E-2</v>
      </c>
      <c r="AL18" s="19"/>
      <c r="AM18" s="19">
        <v>9.6246436254818907E-2</v>
      </c>
      <c r="AN18" s="19">
        <v>1.7801394349351601E-2</v>
      </c>
      <c r="AO18" s="19">
        <v>6.2218638045596401E-2</v>
      </c>
      <c r="AP18" s="19"/>
      <c r="AQ18" s="19">
        <v>8.0465332469299294E-2</v>
      </c>
      <c r="AR18" s="19">
        <v>2.3136978447294201E-2</v>
      </c>
      <c r="AS18" s="19">
        <v>2.92688464002024E-2</v>
      </c>
      <c r="AT18" s="19">
        <v>0.12930098829657299</v>
      </c>
      <c r="AU18" s="19">
        <v>7.8714272572913094E-2</v>
      </c>
      <c r="AV18" s="19"/>
      <c r="AW18" s="19">
        <v>7.0066281271107297E-2</v>
      </c>
      <c r="AX18" s="19">
        <v>2.6619904337483302E-2</v>
      </c>
      <c r="AY18" s="19">
        <v>1.8704303932200701E-2</v>
      </c>
      <c r="AZ18" s="19">
        <v>0.14250206291855799</v>
      </c>
      <c r="BA18" s="19">
        <v>7.8629813319177708E-3</v>
      </c>
      <c r="BB18" s="19"/>
      <c r="BC18" s="19">
        <v>2.55336692225639E-2</v>
      </c>
      <c r="BD18" s="19">
        <v>7.0128559401989699E-2</v>
      </c>
      <c r="BE18" s="19">
        <v>2.2078511011314701E-2</v>
      </c>
      <c r="BF18" s="19">
        <v>0.13411165503161199</v>
      </c>
      <c r="BG18" s="19">
        <v>8.5006901255231491E-3</v>
      </c>
      <c r="BH18" s="19">
        <v>4.2288098385779897E-2</v>
      </c>
      <c r="BI18" s="19"/>
      <c r="BJ18" s="19">
        <v>6.6068107328976999E-2</v>
      </c>
      <c r="BK18" s="19">
        <v>5.50522457955935E-2</v>
      </c>
      <c r="BL18" s="19">
        <v>4.4654430583323898E-2</v>
      </c>
      <c r="BM18" s="19">
        <v>3.0490898697433998E-2</v>
      </c>
      <c r="BN18" s="19">
        <v>1.9570485799595201E-2</v>
      </c>
    </row>
    <row r="19" spans="2:66" x14ac:dyDescent="0.35">
      <c r="B19" s="16"/>
    </row>
    <row r="20" spans="2:66" x14ac:dyDescent="0.35">
      <c r="B20" t="s">
        <v>92</v>
      </c>
    </row>
    <row r="21" spans="2:66" x14ac:dyDescent="0.35">
      <c r="B21" t="s">
        <v>93</v>
      </c>
    </row>
    <row r="23" spans="2:66" x14ac:dyDescent="0.35">
      <c r="B23"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H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8" width="20.7265625" customWidth="1"/>
  </cols>
  <sheetData>
    <row r="2" spans="2:34" ht="40" customHeight="1" x14ac:dyDescent="0.35">
      <c r="D2" s="32" t="s">
        <v>103</v>
      </c>
      <c r="E2" s="29"/>
      <c r="F2" s="29"/>
      <c r="G2" s="29"/>
      <c r="H2" s="29"/>
    </row>
    <row r="6" spans="2:34" ht="50" customHeight="1" x14ac:dyDescent="0.35">
      <c r="B6" s="20" t="s">
        <v>15</v>
      </c>
      <c r="C6" s="20" t="s">
        <v>94</v>
      </c>
      <c r="D6" s="20" t="s">
        <v>95</v>
      </c>
      <c r="E6" s="20" t="s">
        <v>96</v>
      </c>
      <c r="F6" s="20" t="s">
        <v>97</v>
      </c>
      <c r="G6" s="20" t="s">
        <v>98</v>
      </c>
    </row>
    <row r="7" spans="2:34" x14ac:dyDescent="0.35">
      <c r="B7" s="18" t="s">
        <v>99</v>
      </c>
      <c r="C7" s="17">
        <v>0.20442714324026601</v>
      </c>
      <c r="D7" s="17">
        <v>0.216387071333449</v>
      </c>
      <c r="E7" s="17">
        <v>0.196682916421106</v>
      </c>
      <c r="F7" s="17">
        <v>0.17421337715819299</v>
      </c>
      <c r="G7" s="17">
        <v>0.189281957108382</v>
      </c>
    </row>
    <row r="8" spans="2:34" x14ac:dyDescent="0.35">
      <c r="B8" s="18" t="s">
        <v>100</v>
      </c>
      <c r="C8" s="17">
        <v>0.331333153517677</v>
      </c>
      <c r="D8" s="17">
        <v>0.400545580307551</v>
      </c>
      <c r="E8" s="17">
        <v>1009</v>
      </c>
      <c r="F8" s="17">
        <v>0.39003308450170698</v>
      </c>
      <c r="G8" s="17">
        <v>0.37131980841589401</v>
      </c>
    </row>
    <row r="9" spans="2:34" x14ac:dyDescent="0.35">
      <c r="B9" s="18" t="s">
        <v>101</v>
      </c>
      <c r="C9" s="17">
        <v>0.28990680884987302</v>
      </c>
      <c r="D9" s="17">
        <v>0.28007716866106802</v>
      </c>
      <c r="E9" s="17">
        <v>0.32541484603510001</v>
      </c>
      <c r="F9" s="17">
        <v>0.29818750562209001</v>
      </c>
      <c r="G9" s="17">
        <v>0.30045197517000899</v>
      </c>
    </row>
    <row r="10" spans="2:34" x14ac:dyDescent="0.35">
      <c r="B10" s="18" t="s">
        <v>102</v>
      </c>
      <c r="C10" s="17">
        <v>0.15496630324164401</v>
      </c>
      <c r="D10" s="17">
        <v>7.6254620355553707E-2</v>
      </c>
      <c r="E10" s="17">
        <v>0.10448554435012899</v>
      </c>
      <c r="F10" s="17">
        <v>0.11342191659932099</v>
      </c>
      <c r="G10" s="17">
        <v>0.10937741860778501</v>
      </c>
    </row>
    <row r="11" spans="2:34" x14ac:dyDescent="0.35">
      <c r="B11" s="18" t="s">
        <v>87</v>
      </c>
      <c r="C11" s="17">
        <v>1.936659115054E-2</v>
      </c>
      <c r="D11" s="17">
        <v>2.6735559342378801E-2</v>
      </c>
      <c r="E11" s="17">
        <v>1.9844475545199899E-2</v>
      </c>
      <c r="F11" s="17">
        <v>2.4144116118688799E-2</v>
      </c>
      <c r="G11" s="17">
        <v>2.9568840697930601E-2</v>
      </c>
    </row>
    <row r="12" spans="2:34" x14ac:dyDescent="0.35">
      <c r="B12" s="16"/>
      <c r="C12" s="23"/>
      <c r="D12" s="23"/>
      <c r="E12" s="23"/>
      <c r="F12" s="25"/>
      <c r="G12" s="25"/>
    </row>
    <row r="13" spans="2:34" x14ac:dyDescent="0.35">
      <c r="B13" t="s">
        <v>92</v>
      </c>
    </row>
    <row r="14" spans="2:34" x14ac:dyDescent="0.35">
      <c r="B14" t="s">
        <v>93</v>
      </c>
      <c r="AH14" s="22">
        <v>5.8245680761114298E-2</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N18"/>
  <sheetViews>
    <sheetView showGridLines="0" workbookViewId="0">
      <pane xSplit="2" topLeftCell="C1" activePane="topRight" state="frozen"/>
      <selection activeCell="E8" sqref="E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104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99</v>
      </c>
      <c r="C9" s="17">
        <v>0.20442714324026601</v>
      </c>
      <c r="D9" s="17">
        <v>0.20059994229592701</v>
      </c>
      <c r="E9" s="17">
        <v>0.20626297674917099</v>
      </c>
      <c r="F9" s="17"/>
      <c r="G9" s="17">
        <v>0.30134981305702002</v>
      </c>
      <c r="H9" s="17">
        <v>0.33562146908996798</v>
      </c>
      <c r="I9" s="17">
        <v>0.21553921662108899</v>
      </c>
      <c r="J9" s="17">
        <v>0.157045366109548</v>
      </c>
      <c r="K9" s="17">
        <v>0.120533999470013</v>
      </c>
      <c r="L9" s="17">
        <v>0.11819549488427999</v>
      </c>
      <c r="M9" s="17"/>
      <c r="N9" s="17">
        <v>0.25070046513743799</v>
      </c>
      <c r="O9" s="17">
        <v>0.172696047835452</v>
      </c>
      <c r="P9" s="17">
        <v>0.22623088563744101</v>
      </c>
      <c r="Q9" s="17">
        <v>0.16809577337105899</v>
      </c>
      <c r="R9" s="17"/>
      <c r="S9" s="17">
        <v>0.36478484626438501</v>
      </c>
      <c r="T9" s="17">
        <v>0.13684046644181699</v>
      </c>
      <c r="U9" s="17">
        <v>0.14352442396975401</v>
      </c>
      <c r="V9" s="17">
        <v>0.17662312845508901</v>
      </c>
      <c r="W9" s="17">
        <v>0.188296769954548</v>
      </c>
      <c r="X9" s="17">
        <v>0.18859812641819801</v>
      </c>
      <c r="Y9" s="17">
        <v>0.23258136135930099</v>
      </c>
      <c r="Z9" s="17">
        <v>0.16016415341933399</v>
      </c>
      <c r="AA9" s="17">
        <v>0.209934160349558</v>
      </c>
      <c r="AB9" s="17">
        <v>0.15345260911511199</v>
      </c>
      <c r="AC9" s="17">
        <v>0.23927356746925599</v>
      </c>
      <c r="AD9" s="17">
        <v>0.13698523411055499</v>
      </c>
      <c r="AE9" s="17"/>
      <c r="AF9" s="17">
        <v>0.176661925612972</v>
      </c>
      <c r="AG9" s="17">
        <v>0.17972288974105599</v>
      </c>
      <c r="AH9" s="17">
        <v>0.25900537722455602</v>
      </c>
      <c r="AI9" s="17">
        <v>0.20247277099694899</v>
      </c>
      <c r="AJ9" s="17">
        <v>0.27546889733288199</v>
      </c>
      <c r="AK9" s="17">
        <v>0.167595294849607</v>
      </c>
      <c r="AL9" s="17"/>
      <c r="AM9" s="17">
        <v>0.18137315715621</v>
      </c>
      <c r="AN9" s="17">
        <v>0.20799737048722999</v>
      </c>
      <c r="AO9" s="17">
        <v>0.22479541763305599</v>
      </c>
      <c r="AP9" s="17"/>
      <c r="AQ9" s="17">
        <v>0.16518980710846601</v>
      </c>
      <c r="AR9" s="17">
        <v>0.285884748705374</v>
      </c>
      <c r="AS9" s="17">
        <v>0.16833074918830199</v>
      </c>
      <c r="AT9" s="17">
        <v>0.102638148530692</v>
      </c>
      <c r="AU9" s="17">
        <v>0.18342610265751799</v>
      </c>
      <c r="AV9" s="17"/>
      <c r="AW9" s="17">
        <v>0.156770082728836</v>
      </c>
      <c r="AX9" s="17">
        <v>0.27034318676562302</v>
      </c>
      <c r="AY9" s="17">
        <v>0.13632363092747299</v>
      </c>
      <c r="AZ9" s="17">
        <v>0.15124291750546501</v>
      </c>
      <c r="BA9" s="17">
        <v>0.247314531475477</v>
      </c>
      <c r="BB9" s="17"/>
      <c r="BC9" s="17">
        <v>0.28284691805444201</v>
      </c>
      <c r="BD9" s="17">
        <v>0.17638718770617501</v>
      </c>
      <c r="BE9" s="17">
        <v>0.15207724706557099</v>
      </c>
      <c r="BF9" s="17">
        <v>0.13501325506728301</v>
      </c>
      <c r="BG9" s="17">
        <v>0.289993307780606</v>
      </c>
      <c r="BH9" s="17">
        <v>0.14069672386433801</v>
      </c>
      <c r="BI9" s="17"/>
      <c r="BJ9" s="17">
        <v>0.151011977234046</v>
      </c>
      <c r="BK9" s="17">
        <v>0.17906691754939599</v>
      </c>
      <c r="BL9" s="17">
        <v>0.23008687256090701</v>
      </c>
      <c r="BM9" s="17">
        <v>0.322766209019339</v>
      </c>
      <c r="BN9" s="17">
        <v>0.41956940740805398</v>
      </c>
    </row>
    <row r="10" spans="2:66" x14ac:dyDescent="0.35">
      <c r="B10" s="18" t="s">
        <v>100</v>
      </c>
      <c r="C10" s="17">
        <v>0.331333153517677</v>
      </c>
      <c r="D10" s="17">
        <v>0.316009875838488</v>
      </c>
      <c r="E10" s="17">
        <v>0.34757401337557198</v>
      </c>
      <c r="F10" s="17"/>
      <c r="G10" s="17">
        <v>0.35681951992706901</v>
      </c>
      <c r="H10" s="17">
        <v>0.33740941465519098</v>
      </c>
      <c r="I10" s="17">
        <v>0.355451025645798</v>
      </c>
      <c r="J10" s="17">
        <v>0.40732014967119701</v>
      </c>
      <c r="K10" s="17">
        <v>0.270144892205812</v>
      </c>
      <c r="L10" s="17">
        <v>0.269349934808924</v>
      </c>
      <c r="M10" s="17"/>
      <c r="N10" s="17">
        <v>0.33396401166696998</v>
      </c>
      <c r="O10" s="17">
        <v>0.35662683388035599</v>
      </c>
      <c r="P10" s="17">
        <v>0.34035286182941199</v>
      </c>
      <c r="Q10" s="17">
        <v>0.29761823643712698</v>
      </c>
      <c r="R10" s="17"/>
      <c r="S10" s="17">
        <v>0.3213029462625</v>
      </c>
      <c r="T10" s="17">
        <v>0.33478537391129698</v>
      </c>
      <c r="U10" s="17">
        <v>0.347358504590423</v>
      </c>
      <c r="V10" s="17">
        <v>0.28354690807708499</v>
      </c>
      <c r="W10" s="17">
        <v>0.31186097973888199</v>
      </c>
      <c r="X10" s="17">
        <v>0.32135694173740398</v>
      </c>
      <c r="Y10" s="17">
        <v>0.31748362526398499</v>
      </c>
      <c r="Z10" s="17">
        <v>0.26728453510474498</v>
      </c>
      <c r="AA10" s="17">
        <v>0.39762702963950503</v>
      </c>
      <c r="AB10" s="17">
        <v>0.30522596095327797</v>
      </c>
      <c r="AC10" s="17">
        <v>0.38620455121956598</v>
      </c>
      <c r="AD10" s="17">
        <v>0.40425151843006801</v>
      </c>
      <c r="AE10" s="17"/>
      <c r="AF10" s="17">
        <v>0.29111334728055199</v>
      </c>
      <c r="AG10" s="17">
        <v>0.354131113189597</v>
      </c>
      <c r="AH10" s="17">
        <v>0.353199793056929</v>
      </c>
      <c r="AI10" s="17">
        <v>0.29587228565194201</v>
      </c>
      <c r="AJ10" s="17">
        <v>0.36836253030067001</v>
      </c>
      <c r="AK10" s="17">
        <v>0.38291028019527001</v>
      </c>
      <c r="AL10" s="17"/>
      <c r="AM10" s="17">
        <v>0.28691105658967198</v>
      </c>
      <c r="AN10" s="17">
        <v>0.33404978437252097</v>
      </c>
      <c r="AO10" s="17">
        <v>0.36223923190883101</v>
      </c>
      <c r="AP10" s="17"/>
      <c r="AQ10" s="17">
        <v>0.29606425572973799</v>
      </c>
      <c r="AR10" s="17">
        <v>0.33467754268730099</v>
      </c>
      <c r="AS10" s="17">
        <v>0.30822735841186299</v>
      </c>
      <c r="AT10" s="17">
        <v>0.28896475951499401</v>
      </c>
      <c r="AU10" s="17">
        <v>0.36173464476429101</v>
      </c>
      <c r="AV10" s="17"/>
      <c r="AW10" s="17">
        <v>0.28952990539127399</v>
      </c>
      <c r="AX10" s="17">
        <v>0.35720374452259501</v>
      </c>
      <c r="AY10" s="17">
        <v>0.35422629172964398</v>
      </c>
      <c r="AZ10" s="17">
        <v>0.227350862844035</v>
      </c>
      <c r="BA10" s="17">
        <v>0.36545596600248198</v>
      </c>
      <c r="BB10" s="17"/>
      <c r="BC10" s="17">
        <v>0.36629976069880699</v>
      </c>
      <c r="BD10" s="17">
        <v>0.297901040325314</v>
      </c>
      <c r="BE10" s="17">
        <v>0.33248163907359501</v>
      </c>
      <c r="BF10" s="17">
        <v>0.282231671134625</v>
      </c>
      <c r="BG10" s="17">
        <v>0.32661684100682697</v>
      </c>
      <c r="BH10" s="17">
        <v>0.31690525452987101</v>
      </c>
      <c r="BI10" s="17"/>
      <c r="BJ10" s="17">
        <v>0.33952080440156401</v>
      </c>
      <c r="BK10" s="17">
        <v>0.34901193135257602</v>
      </c>
      <c r="BL10" s="17">
        <v>0.323833299220949</v>
      </c>
      <c r="BM10" s="17">
        <v>0.31934232141604801</v>
      </c>
      <c r="BN10" s="17">
        <v>0.30773668414082</v>
      </c>
    </row>
    <row r="11" spans="2:66" x14ac:dyDescent="0.35">
      <c r="B11" s="18" t="s">
        <v>101</v>
      </c>
      <c r="C11" s="17">
        <v>0.28990680884987302</v>
      </c>
      <c r="D11" s="17">
        <v>0.27952677668235099</v>
      </c>
      <c r="E11" s="17">
        <v>0.30078342109274298</v>
      </c>
      <c r="F11" s="17"/>
      <c r="G11" s="17">
        <v>0.23534283565270001</v>
      </c>
      <c r="H11" s="17">
        <v>0.22750269041291801</v>
      </c>
      <c r="I11" s="17">
        <v>0.255036527797881</v>
      </c>
      <c r="J11" s="17">
        <v>0.26796422661501701</v>
      </c>
      <c r="K11" s="17">
        <v>0.36648793440896099</v>
      </c>
      <c r="L11" s="17">
        <v>0.37193324158334001</v>
      </c>
      <c r="M11" s="17"/>
      <c r="N11" s="17">
        <v>0.27014886359676998</v>
      </c>
      <c r="O11" s="17">
        <v>0.32183366639993799</v>
      </c>
      <c r="P11" s="17">
        <v>0.26346434088520199</v>
      </c>
      <c r="Q11" s="17">
        <v>0.300369641767816</v>
      </c>
      <c r="R11" s="17"/>
      <c r="S11" s="17">
        <v>0.19919756304768299</v>
      </c>
      <c r="T11" s="17">
        <v>0.32156499151039902</v>
      </c>
      <c r="U11" s="17">
        <v>0.325761949073752</v>
      </c>
      <c r="V11" s="17">
        <v>0.34694677029600302</v>
      </c>
      <c r="W11" s="17">
        <v>0.34011299398376199</v>
      </c>
      <c r="X11" s="17">
        <v>0.29387314168443202</v>
      </c>
      <c r="Y11" s="17">
        <v>0.25861737464691598</v>
      </c>
      <c r="Z11" s="17">
        <v>0.36323790408050399</v>
      </c>
      <c r="AA11" s="17">
        <v>0.23954314909551899</v>
      </c>
      <c r="AB11" s="17">
        <v>0.35946276273572197</v>
      </c>
      <c r="AC11" s="17">
        <v>0.21060016140547</v>
      </c>
      <c r="AD11" s="17">
        <v>0.27587545019433601</v>
      </c>
      <c r="AE11" s="17"/>
      <c r="AF11" s="17">
        <v>0.32604605312236101</v>
      </c>
      <c r="AG11" s="17">
        <v>0.31993344571351001</v>
      </c>
      <c r="AH11" s="17">
        <v>0.208943563099418</v>
      </c>
      <c r="AI11" s="17">
        <v>0.30315679930915901</v>
      </c>
      <c r="AJ11" s="17">
        <v>0.22779655267750701</v>
      </c>
      <c r="AK11" s="17">
        <v>0.25623020841996402</v>
      </c>
      <c r="AL11" s="17"/>
      <c r="AM11" s="17">
        <v>0.28829987425850501</v>
      </c>
      <c r="AN11" s="17">
        <v>0.32153195920261701</v>
      </c>
      <c r="AO11" s="17">
        <v>0.26582151219348099</v>
      </c>
      <c r="AP11" s="17"/>
      <c r="AQ11" s="17">
        <v>0.31517831527307599</v>
      </c>
      <c r="AR11" s="17">
        <v>0.25952782216133802</v>
      </c>
      <c r="AS11" s="17">
        <v>0.38483237544406401</v>
      </c>
      <c r="AT11" s="17">
        <v>0.23442098709819501</v>
      </c>
      <c r="AU11" s="17">
        <v>0.26708107985225599</v>
      </c>
      <c r="AV11" s="17"/>
      <c r="AW11" s="17">
        <v>0.32696142509738801</v>
      </c>
      <c r="AX11" s="17">
        <v>0.27078512602385102</v>
      </c>
      <c r="AY11" s="17">
        <v>0.35097692433934602</v>
      </c>
      <c r="AZ11" s="17">
        <v>0.32160500495245697</v>
      </c>
      <c r="BA11" s="17">
        <v>0.25607940804935397</v>
      </c>
      <c r="BB11" s="17"/>
      <c r="BC11" s="17">
        <v>0.24614275369001901</v>
      </c>
      <c r="BD11" s="17">
        <v>0.318693530904476</v>
      </c>
      <c r="BE11" s="17">
        <v>0.370335452226491</v>
      </c>
      <c r="BF11" s="17">
        <v>0.28962349842443003</v>
      </c>
      <c r="BG11" s="17">
        <v>0.263485524290199</v>
      </c>
      <c r="BH11" s="17">
        <v>0.33704766647552897</v>
      </c>
      <c r="BI11" s="17"/>
      <c r="BJ11" s="17">
        <v>0.30208907603297902</v>
      </c>
      <c r="BK11" s="17">
        <v>0.29558883274950798</v>
      </c>
      <c r="BL11" s="17">
        <v>0.28727098603305901</v>
      </c>
      <c r="BM11" s="17">
        <v>0.247017883757993</v>
      </c>
      <c r="BN11" s="17">
        <v>0.225059733509094</v>
      </c>
    </row>
    <row r="12" spans="2:66" x14ac:dyDescent="0.35">
      <c r="B12" s="18" t="s">
        <v>102</v>
      </c>
      <c r="C12" s="17">
        <v>0.15496630324164401</v>
      </c>
      <c r="D12" s="17">
        <v>0.18533214338463</v>
      </c>
      <c r="E12" s="17">
        <v>0.12604517278497801</v>
      </c>
      <c r="F12" s="17"/>
      <c r="G12" s="17">
        <v>6.6256984711593206E-2</v>
      </c>
      <c r="H12" s="17">
        <v>7.8635152140738698E-2</v>
      </c>
      <c r="I12" s="17">
        <v>0.15950294377969901</v>
      </c>
      <c r="J12" s="17">
        <v>0.16236117062359701</v>
      </c>
      <c r="K12" s="17">
        <v>0.22269218647699501</v>
      </c>
      <c r="L12" s="17">
        <v>0.22156217213396001</v>
      </c>
      <c r="M12" s="17"/>
      <c r="N12" s="17">
        <v>0.13190023750718599</v>
      </c>
      <c r="O12" s="17">
        <v>0.12633602717262499</v>
      </c>
      <c r="P12" s="17">
        <v>0.15304290769093301</v>
      </c>
      <c r="Q12" s="17">
        <v>0.20889917762256</v>
      </c>
      <c r="R12" s="17"/>
      <c r="S12" s="17">
        <v>9.1040603739275694E-2</v>
      </c>
      <c r="T12" s="17">
        <v>0.188843666419476</v>
      </c>
      <c r="U12" s="17">
        <v>0.176436918690247</v>
      </c>
      <c r="V12" s="17">
        <v>0.17388989765848301</v>
      </c>
      <c r="W12" s="17">
        <v>0.145659110495272</v>
      </c>
      <c r="X12" s="17">
        <v>0.18431267852004601</v>
      </c>
      <c r="Y12" s="17">
        <v>0.16161328088164201</v>
      </c>
      <c r="Z12" s="17">
        <v>0.173653131465514</v>
      </c>
      <c r="AA12" s="17">
        <v>0.12705796391125701</v>
      </c>
      <c r="AB12" s="17">
        <v>0.16675129979526501</v>
      </c>
      <c r="AC12" s="17">
        <v>0.15498323736918199</v>
      </c>
      <c r="AD12" s="17">
        <v>0.15136471825818201</v>
      </c>
      <c r="AE12" s="17"/>
      <c r="AF12" s="17">
        <v>0.18655230442335799</v>
      </c>
      <c r="AG12" s="17">
        <v>0.134562232666704</v>
      </c>
      <c r="AH12" s="17">
        <v>0.14996204276459399</v>
      </c>
      <c r="AI12" s="17">
        <v>0.18216512473841201</v>
      </c>
      <c r="AJ12" s="17">
        <v>0.11833870647548</v>
      </c>
      <c r="AK12" s="17">
        <v>0.122628218802804</v>
      </c>
      <c r="AL12" s="17"/>
      <c r="AM12" s="17">
        <v>0.23455944157729899</v>
      </c>
      <c r="AN12" s="17">
        <v>0.11858640407014499</v>
      </c>
      <c r="AO12" s="17">
        <v>0.123029005473375</v>
      </c>
      <c r="AP12" s="17"/>
      <c r="AQ12" s="17">
        <v>0.21739495927774199</v>
      </c>
      <c r="AR12" s="17">
        <v>0.100343393598143</v>
      </c>
      <c r="AS12" s="17">
        <v>0.12546592358718001</v>
      </c>
      <c r="AT12" s="17">
        <v>0.31951642611556702</v>
      </c>
      <c r="AU12" s="17">
        <v>0.16931337240463601</v>
      </c>
      <c r="AV12" s="17"/>
      <c r="AW12" s="17">
        <v>0.213143716344598</v>
      </c>
      <c r="AX12" s="17">
        <v>8.8067770165360604E-2</v>
      </c>
      <c r="AY12" s="17">
        <v>0.141256532980537</v>
      </c>
      <c r="AZ12" s="17">
        <v>0.27827041017614601</v>
      </c>
      <c r="BA12" s="17">
        <v>0.12115133488811899</v>
      </c>
      <c r="BB12" s="17"/>
      <c r="BC12" s="17">
        <v>9.0687533298288894E-2</v>
      </c>
      <c r="BD12" s="17">
        <v>0.19851484548680001</v>
      </c>
      <c r="BE12" s="17">
        <v>0.12951104720781201</v>
      </c>
      <c r="BF12" s="17">
        <v>0.271847593292109</v>
      </c>
      <c r="BG12" s="17">
        <v>8.8595857263811306E-2</v>
      </c>
      <c r="BH12" s="17">
        <v>0.16615995854335799</v>
      </c>
      <c r="BI12" s="17"/>
      <c r="BJ12" s="17">
        <v>0.18887038328015601</v>
      </c>
      <c r="BK12" s="17">
        <v>0.160596275586043</v>
      </c>
      <c r="BL12" s="17">
        <v>0.14271270177790299</v>
      </c>
      <c r="BM12" s="17">
        <v>9.6144712220488399E-2</v>
      </c>
      <c r="BN12" s="17">
        <v>2.1817035308646801E-2</v>
      </c>
    </row>
    <row r="13" spans="2:66" x14ac:dyDescent="0.35">
      <c r="B13" s="18" t="s">
        <v>87</v>
      </c>
      <c r="C13" s="19">
        <v>1.936659115054E-2</v>
      </c>
      <c r="D13" s="19">
        <v>1.8531261798603399E-2</v>
      </c>
      <c r="E13" s="19">
        <v>1.9334415997535701E-2</v>
      </c>
      <c r="F13" s="19"/>
      <c r="G13" s="19">
        <v>4.02308466516181E-2</v>
      </c>
      <c r="H13" s="19">
        <v>2.0831273701184601E-2</v>
      </c>
      <c r="I13" s="19">
        <v>1.4470286155532501E-2</v>
      </c>
      <c r="J13" s="19">
        <v>5.3090869806417598E-3</v>
      </c>
      <c r="K13" s="19">
        <v>2.01409874382192E-2</v>
      </c>
      <c r="L13" s="19">
        <v>1.8959156589495801E-2</v>
      </c>
      <c r="M13" s="19"/>
      <c r="N13" s="19">
        <v>1.3286422091635599E-2</v>
      </c>
      <c r="O13" s="19">
        <v>2.25074247116284E-2</v>
      </c>
      <c r="P13" s="19">
        <v>1.6909003957012399E-2</v>
      </c>
      <c r="Q13" s="19">
        <v>2.50171708014389E-2</v>
      </c>
      <c r="R13" s="19"/>
      <c r="S13" s="19">
        <v>2.3674040686156601E-2</v>
      </c>
      <c r="T13" s="19">
        <v>1.7965501717010599E-2</v>
      </c>
      <c r="U13" s="19">
        <v>6.91820367582433E-3</v>
      </c>
      <c r="V13" s="19">
        <v>1.8993295513339298E-2</v>
      </c>
      <c r="W13" s="19">
        <v>1.40701458275367E-2</v>
      </c>
      <c r="X13" s="19">
        <v>1.18591116399199E-2</v>
      </c>
      <c r="Y13" s="19">
        <v>2.9704357848156501E-2</v>
      </c>
      <c r="Z13" s="19">
        <v>3.5660275929903298E-2</v>
      </c>
      <c r="AA13" s="19">
        <v>2.5837697004160502E-2</v>
      </c>
      <c r="AB13" s="19">
        <v>1.51073674006238E-2</v>
      </c>
      <c r="AC13" s="19">
        <v>8.9384825365266696E-3</v>
      </c>
      <c r="AD13" s="19">
        <v>3.1523079006858502E-2</v>
      </c>
      <c r="AE13" s="19"/>
      <c r="AF13" s="19">
        <v>1.9626369560757799E-2</v>
      </c>
      <c r="AG13" s="19">
        <v>1.1650318689131901E-2</v>
      </c>
      <c r="AH13" s="19">
        <v>2.8889223854502599E-2</v>
      </c>
      <c r="AI13" s="19">
        <v>1.6333019303537699E-2</v>
      </c>
      <c r="AJ13" s="19">
        <v>1.00333132134614E-2</v>
      </c>
      <c r="AK13" s="19">
        <v>7.0635997732354794E-2</v>
      </c>
      <c r="AL13" s="19"/>
      <c r="AM13" s="19">
        <v>8.8564704183141506E-3</v>
      </c>
      <c r="AN13" s="19">
        <v>1.7834481867487699E-2</v>
      </c>
      <c r="AO13" s="19">
        <v>2.4114832791257201E-2</v>
      </c>
      <c r="AP13" s="19"/>
      <c r="AQ13" s="19">
        <v>6.1726626109788098E-3</v>
      </c>
      <c r="AR13" s="19">
        <v>1.9566492847843401E-2</v>
      </c>
      <c r="AS13" s="19">
        <v>1.3143593368591101E-2</v>
      </c>
      <c r="AT13" s="19">
        <v>5.44596787405522E-2</v>
      </c>
      <c r="AU13" s="19">
        <v>1.84448003212992E-2</v>
      </c>
      <c r="AV13" s="19"/>
      <c r="AW13" s="19">
        <v>1.35948704379026E-2</v>
      </c>
      <c r="AX13" s="19">
        <v>1.36001725225703E-2</v>
      </c>
      <c r="AY13" s="19">
        <v>1.7216620022999899E-2</v>
      </c>
      <c r="AZ13" s="19">
        <v>2.1530804521897401E-2</v>
      </c>
      <c r="BA13" s="19">
        <v>9.9987595845681208E-3</v>
      </c>
      <c r="BB13" s="19"/>
      <c r="BC13" s="19">
        <v>1.40230342584436E-2</v>
      </c>
      <c r="BD13" s="19">
        <v>8.5033955772347899E-3</v>
      </c>
      <c r="BE13" s="19">
        <v>1.55946144265308E-2</v>
      </c>
      <c r="BF13" s="19">
        <v>2.1283982081553299E-2</v>
      </c>
      <c r="BG13" s="19">
        <v>3.1308469658557499E-2</v>
      </c>
      <c r="BH13" s="19">
        <v>3.91903965869052E-2</v>
      </c>
      <c r="BI13" s="19"/>
      <c r="BJ13" s="19">
        <v>1.8507759051253798E-2</v>
      </c>
      <c r="BK13" s="19">
        <v>1.57360427624763E-2</v>
      </c>
      <c r="BL13" s="19">
        <v>1.6096140407182099E-2</v>
      </c>
      <c r="BM13" s="19">
        <v>1.47288735861308E-2</v>
      </c>
      <c r="BN13" s="19">
        <v>2.5817139633386402E-2</v>
      </c>
    </row>
    <row r="14" spans="2:66" x14ac:dyDescent="0.35">
      <c r="B14" s="16"/>
      <c r="S14" s="24"/>
      <c r="T14" s="24"/>
      <c r="U14" s="24"/>
      <c r="V14" s="24"/>
      <c r="W14" s="24"/>
      <c r="X14" s="24"/>
      <c r="Y14" s="24"/>
      <c r="Z14" s="24"/>
      <c r="AA14" s="24"/>
      <c r="AF14" s="24"/>
      <c r="AG14" s="24"/>
      <c r="AH14" s="24"/>
      <c r="AI14" s="24"/>
      <c r="AJ14" s="24"/>
      <c r="AK14" s="24"/>
    </row>
    <row r="15" spans="2:66" x14ac:dyDescent="0.35">
      <c r="B15" t="s">
        <v>92</v>
      </c>
      <c r="AF15" s="24"/>
      <c r="AG15" s="24"/>
      <c r="AH15" s="24"/>
      <c r="AI15" s="24"/>
      <c r="AJ15" s="24"/>
      <c r="AK15" s="24"/>
    </row>
    <row r="16" spans="2:66" x14ac:dyDescent="0.35">
      <c r="B16" t="s">
        <v>93</v>
      </c>
      <c r="AF16" s="24"/>
      <c r="AG16" s="24"/>
      <c r="AH16" s="24"/>
      <c r="AI16" s="24"/>
      <c r="AJ16" s="24"/>
      <c r="AK16" s="24"/>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N18"/>
  <sheetViews>
    <sheetView showGridLines="0" zoomScaleNormal="10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99</v>
      </c>
      <c r="C9" s="17">
        <v>0.216387071333449</v>
      </c>
      <c r="D9" s="17">
        <v>0.21463745954208299</v>
      </c>
      <c r="E9" s="17">
        <v>0.217473588831958</v>
      </c>
      <c r="F9" s="17"/>
      <c r="G9" s="17">
        <v>0.31277263142004402</v>
      </c>
      <c r="H9" s="17">
        <v>0.27538662296617999</v>
      </c>
      <c r="I9" s="17">
        <v>0.20350065040208201</v>
      </c>
      <c r="J9" s="17">
        <v>0.16617330128320601</v>
      </c>
      <c r="K9" s="17">
        <v>0.18284431424799899</v>
      </c>
      <c r="L9" s="17">
        <v>0.17716231821971801</v>
      </c>
      <c r="M9" s="17"/>
      <c r="N9" s="17">
        <v>0.241311721748069</v>
      </c>
      <c r="O9" s="17">
        <v>0.20203053631573001</v>
      </c>
      <c r="P9" s="17">
        <v>0.20760332145261201</v>
      </c>
      <c r="Q9" s="17">
        <v>0.21207136812621</v>
      </c>
      <c r="R9" s="17"/>
      <c r="S9" s="17">
        <v>0.36087103175111601</v>
      </c>
      <c r="T9" s="17">
        <v>0.19318254179425501</v>
      </c>
      <c r="U9" s="17">
        <v>0.15761319935545601</v>
      </c>
      <c r="V9" s="17">
        <v>0.17874123320624599</v>
      </c>
      <c r="W9" s="17">
        <v>0.160120112694843</v>
      </c>
      <c r="X9" s="17">
        <v>0.17568756240428399</v>
      </c>
      <c r="Y9" s="17">
        <v>0.24041278333541999</v>
      </c>
      <c r="Z9" s="17">
        <v>0.25023625061931198</v>
      </c>
      <c r="AA9" s="17">
        <v>0.272364939903741</v>
      </c>
      <c r="AB9" s="17">
        <v>0.12562917037808499</v>
      </c>
      <c r="AC9" s="17">
        <v>0.21038327771573201</v>
      </c>
      <c r="AD9" s="17">
        <v>0.13067692635721101</v>
      </c>
      <c r="AE9" s="17"/>
      <c r="AF9" s="17">
        <v>0.193135642235224</v>
      </c>
      <c r="AG9" s="17">
        <v>0.18266253589568601</v>
      </c>
      <c r="AH9" s="17">
        <v>0.26167575629879603</v>
      </c>
      <c r="AI9" s="17">
        <v>0.22804303749642099</v>
      </c>
      <c r="AJ9" s="17">
        <v>0.284240847658361</v>
      </c>
      <c r="AK9" s="17">
        <v>0.18134688868688401</v>
      </c>
      <c r="AL9" s="17"/>
      <c r="AM9" s="17">
        <v>0.21983265010438399</v>
      </c>
      <c r="AN9" s="17">
        <v>0.19525908528819499</v>
      </c>
      <c r="AO9" s="17">
        <v>0.235452234410678</v>
      </c>
      <c r="AP9" s="17"/>
      <c r="AQ9" s="17">
        <v>0.208272565427499</v>
      </c>
      <c r="AR9" s="17">
        <v>0.239187389491862</v>
      </c>
      <c r="AS9" s="17">
        <v>9.2027910395669807E-2</v>
      </c>
      <c r="AT9" s="17">
        <v>0.3506469833284</v>
      </c>
      <c r="AU9" s="17">
        <v>0.25611415782675601</v>
      </c>
      <c r="AV9" s="17"/>
      <c r="AW9" s="17">
        <v>0.19451897299642401</v>
      </c>
      <c r="AX9" s="17">
        <v>0.240681722055097</v>
      </c>
      <c r="AY9" s="17">
        <v>0.165503019043925</v>
      </c>
      <c r="AZ9" s="17">
        <v>0.25319774179245402</v>
      </c>
      <c r="BA9" s="17">
        <v>0.17381324144440799</v>
      </c>
      <c r="BB9" s="17"/>
      <c r="BC9" s="17">
        <v>0.249075891876955</v>
      </c>
      <c r="BD9" s="17">
        <v>0.20407227237199799</v>
      </c>
      <c r="BE9" s="17">
        <v>0.16169648372085299</v>
      </c>
      <c r="BF9" s="17">
        <v>0.27362758000436499</v>
      </c>
      <c r="BG9" s="17">
        <v>0.18419381879129501</v>
      </c>
      <c r="BH9" s="17">
        <v>0.131206890559428</v>
      </c>
      <c r="BI9" s="17"/>
      <c r="BJ9" s="17">
        <v>0.20487660550675199</v>
      </c>
      <c r="BK9" s="17">
        <v>0.20959496496399099</v>
      </c>
      <c r="BL9" s="17">
        <v>0.228626206579224</v>
      </c>
      <c r="BM9" s="17">
        <v>0.21479620840078401</v>
      </c>
      <c r="BN9" s="17">
        <v>0.33960563046423198</v>
      </c>
    </row>
    <row r="10" spans="2:66" x14ac:dyDescent="0.35">
      <c r="B10" s="18" t="s">
        <v>100</v>
      </c>
      <c r="C10" s="17">
        <v>0.400545580307551</v>
      </c>
      <c r="D10" s="17">
        <v>0.39446109349628999</v>
      </c>
      <c r="E10" s="17">
        <v>0.407512873246338</v>
      </c>
      <c r="F10" s="17"/>
      <c r="G10" s="17">
        <v>0.36024592527593802</v>
      </c>
      <c r="H10" s="17">
        <v>0.387291588108992</v>
      </c>
      <c r="I10" s="17">
        <v>0.44457371437958298</v>
      </c>
      <c r="J10" s="17">
        <v>0.44474864376433498</v>
      </c>
      <c r="K10" s="17">
        <v>0.43215416137415802</v>
      </c>
      <c r="L10" s="17">
        <v>0.34586514916907202</v>
      </c>
      <c r="M10" s="17"/>
      <c r="N10" s="17">
        <v>0.39914811117022098</v>
      </c>
      <c r="O10" s="17">
        <v>0.433072002535481</v>
      </c>
      <c r="P10" s="17">
        <v>0.43271309916005402</v>
      </c>
      <c r="Q10" s="17">
        <v>0.34398766497787397</v>
      </c>
      <c r="R10" s="17"/>
      <c r="S10" s="17">
        <v>0.39084263599508201</v>
      </c>
      <c r="T10" s="17">
        <v>0.353959061079756</v>
      </c>
      <c r="U10" s="17">
        <v>0.39375705336771399</v>
      </c>
      <c r="V10" s="17">
        <v>0.36044858884998898</v>
      </c>
      <c r="W10" s="17">
        <v>0.44675491518166299</v>
      </c>
      <c r="X10" s="17">
        <v>0.42412075353485301</v>
      </c>
      <c r="Y10" s="17">
        <v>0.40880130182052998</v>
      </c>
      <c r="Z10" s="17">
        <v>0.326013960482545</v>
      </c>
      <c r="AA10" s="17">
        <v>0.43401287902235802</v>
      </c>
      <c r="AB10" s="17">
        <v>0.40132126730199302</v>
      </c>
      <c r="AC10" s="17">
        <v>0.45540953301709702</v>
      </c>
      <c r="AD10" s="17">
        <v>0.46879846581669199</v>
      </c>
      <c r="AE10" s="17"/>
      <c r="AF10" s="17">
        <v>0.399870786314728</v>
      </c>
      <c r="AG10" s="17">
        <v>0.43221828572947901</v>
      </c>
      <c r="AH10" s="17">
        <v>0.351515005127082</v>
      </c>
      <c r="AI10" s="17">
        <v>0.38831900078418902</v>
      </c>
      <c r="AJ10" s="17">
        <v>0.39571524488151</v>
      </c>
      <c r="AK10" s="17">
        <v>0.393113274181697</v>
      </c>
      <c r="AL10" s="17"/>
      <c r="AM10" s="17">
        <v>0.40019146515163101</v>
      </c>
      <c r="AN10" s="17">
        <v>0.40640237435492899</v>
      </c>
      <c r="AO10" s="17">
        <v>0.41078134369765401</v>
      </c>
      <c r="AP10" s="17"/>
      <c r="AQ10" s="17">
        <v>0.39202749076615301</v>
      </c>
      <c r="AR10" s="17">
        <v>0.42123773735384201</v>
      </c>
      <c r="AS10" s="17">
        <v>0.41097108561260198</v>
      </c>
      <c r="AT10" s="17">
        <v>0.37844329212510702</v>
      </c>
      <c r="AU10" s="17">
        <v>0.39228492033771001</v>
      </c>
      <c r="AV10" s="17"/>
      <c r="AW10" s="17">
        <v>0.39700343250242298</v>
      </c>
      <c r="AX10" s="17">
        <v>0.42957203562492502</v>
      </c>
      <c r="AY10" s="17">
        <v>0.37562078630219697</v>
      </c>
      <c r="AZ10" s="17">
        <v>0.39030274343765498</v>
      </c>
      <c r="BA10" s="17">
        <v>0.359350790845822</v>
      </c>
      <c r="BB10" s="17"/>
      <c r="BC10" s="17">
        <v>0.42447015233587998</v>
      </c>
      <c r="BD10" s="17">
        <v>0.39410760014600699</v>
      </c>
      <c r="BE10" s="17">
        <v>0.40769088414381299</v>
      </c>
      <c r="BF10" s="17">
        <v>0.38165499062094299</v>
      </c>
      <c r="BG10" s="17">
        <v>0.33509229997295198</v>
      </c>
      <c r="BH10" s="17">
        <v>0.44356250357018201</v>
      </c>
      <c r="BI10" s="17"/>
      <c r="BJ10" s="17">
        <v>0.38878259087106298</v>
      </c>
      <c r="BK10" s="17">
        <v>0.38198297915422003</v>
      </c>
      <c r="BL10" s="17">
        <v>0.39995273144719601</v>
      </c>
      <c r="BM10" s="17">
        <v>0.47162134245144499</v>
      </c>
      <c r="BN10" s="17">
        <v>0.46804967475074999</v>
      </c>
    </row>
    <row r="11" spans="2:66" x14ac:dyDescent="0.35">
      <c r="B11" s="18" t="s">
        <v>101</v>
      </c>
      <c r="C11" s="17">
        <v>0.28007716866106802</v>
      </c>
      <c r="D11" s="17">
        <v>0.27962917125034997</v>
      </c>
      <c r="E11" s="17">
        <v>0.28011146030378897</v>
      </c>
      <c r="F11" s="17"/>
      <c r="G11" s="17">
        <v>0.21188336809687999</v>
      </c>
      <c r="H11" s="17">
        <v>0.23473204989976701</v>
      </c>
      <c r="I11" s="17">
        <v>0.26631921332495301</v>
      </c>
      <c r="J11" s="17">
        <v>0.29315630847301899</v>
      </c>
      <c r="K11" s="17">
        <v>0.26651440491601502</v>
      </c>
      <c r="L11" s="17">
        <v>0.372378341912036</v>
      </c>
      <c r="M11" s="17"/>
      <c r="N11" s="17">
        <v>0.27545512939907102</v>
      </c>
      <c r="O11" s="17">
        <v>0.27233482773950701</v>
      </c>
      <c r="P11" s="17">
        <v>0.27320207458565199</v>
      </c>
      <c r="Q11" s="17">
        <v>0.29418971535219901</v>
      </c>
      <c r="R11" s="17"/>
      <c r="S11" s="17">
        <v>0.171632607507539</v>
      </c>
      <c r="T11" s="17">
        <v>0.34214644950795697</v>
      </c>
      <c r="U11" s="17">
        <v>0.35103446847914099</v>
      </c>
      <c r="V11" s="17">
        <v>0.34536989544225</v>
      </c>
      <c r="W11" s="17">
        <v>0.29425936846192102</v>
      </c>
      <c r="X11" s="17">
        <v>0.27653701982300599</v>
      </c>
      <c r="Y11" s="17">
        <v>0.236699633153338</v>
      </c>
      <c r="Z11" s="17">
        <v>0.276126842513023</v>
      </c>
      <c r="AA11" s="17">
        <v>0.19081600532241599</v>
      </c>
      <c r="AB11" s="17">
        <v>0.36628292948958202</v>
      </c>
      <c r="AC11" s="17">
        <v>0.27865953960672102</v>
      </c>
      <c r="AD11" s="17">
        <v>0.303825935644434</v>
      </c>
      <c r="AE11" s="17"/>
      <c r="AF11" s="17">
        <v>0.30449521082820002</v>
      </c>
      <c r="AG11" s="17">
        <v>0.28568730949183302</v>
      </c>
      <c r="AH11" s="17">
        <v>0.29750856104245799</v>
      </c>
      <c r="AI11" s="17">
        <v>0.24251484454041</v>
      </c>
      <c r="AJ11" s="17">
        <v>0.248934856485997</v>
      </c>
      <c r="AK11" s="17">
        <v>0.24703846015695699</v>
      </c>
      <c r="AL11" s="17"/>
      <c r="AM11" s="17">
        <v>0.27183010499933002</v>
      </c>
      <c r="AN11" s="17">
        <v>0.30733488526893799</v>
      </c>
      <c r="AO11" s="17">
        <v>0.24417736334342599</v>
      </c>
      <c r="AP11" s="17"/>
      <c r="AQ11" s="17">
        <v>0.30453657281799601</v>
      </c>
      <c r="AR11" s="17">
        <v>0.253823197495332</v>
      </c>
      <c r="AS11" s="17">
        <v>0.36653250101816598</v>
      </c>
      <c r="AT11" s="17">
        <v>7.3246688664651505E-2</v>
      </c>
      <c r="AU11" s="17">
        <v>0.24366650646256199</v>
      </c>
      <c r="AV11" s="17"/>
      <c r="AW11" s="17">
        <v>0.299439982893691</v>
      </c>
      <c r="AX11" s="17">
        <v>0.25244378073819101</v>
      </c>
      <c r="AY11" s="17">
        <v>0.35433305089249101</v>
      </c>
      <c r="AZ11" s="17">
        <v>0.23374160354059201</v>
      </c>
      <c r="BA11" s="17">
        <v>0.32663777020034002</v>
      </c>
      <c r="BB11" s="17"/>
      <c r="BC11" s="17">
        <v>0.23991650236009801</v>
      </c>
      <c r="BD11" s="17">
        <v>0.30412485302532899</v>
      </c>
      <c r="BE11" s="17">
        <v>0.33685030742036798</v>
      </c>
      <c r="BF11" s="17">
        <v>0.22718842882871601</v>
      </c>
      <c r="BG11" s="17">
        <v>0.35545053713480501</v>
      </c>
      <c r="BH11" s="17">
        <v>0.314107952730592</v>
      </c>
      <c r="BI11" s="17"/>
      <c r="BJ11" s="17">
        <v>0.303513485250125</v>
      </c>
      <c r="BK11" s="17">
        <v>0.31291469614857997</v>
      </c>
      <c r="BL11" s="17">
        <v>0.26693430352738201</v>
      </c>
      <c r="BM11" s="17">
        <v>0.237820322669064</v>
      </c>
      <c r="BN11" s="17">
        <v>0.122609370187049</v>
      </c>
    </row>
    <row r="12" spans="2:66" x14ac:dyDescent="0.35">
      <c r="B12" s="18" t="s">
        <v>102</v>
      </c>
      <c r="C12" s="17">
        <v>7.6254620355553707E-2</v>
      </c>
      <c r="D12" s="17">
        <v>8.5209761531340203E-2</v>
      </c>
      <c r="E12" s="17">
        <v>6.8283853089058599E-2</v>
      </c>
      <c r="F12" s="17"/>
      <c r="G12" s="17">
        <v>5.6150648532595E-2</v>
      </c>
      <c r="H12" s="17">
        <v>6.44507135922118E-2</v>
      </c>
      <c r="I12" s="17">
        <v>7.0758503914983797E-2</v>
      </c>
      <c r="J12" s="17">
        <v>8.3480279072813204E-2</v>
      </c>
      <c r="K12" s="17">
        <v>0.101620507256854</v>
      </c>
      <c r="L12" s="17">
        <v>8.0981111305915607E-2</v>
      </c>
      <c r="M12" s="17"/>
      <c r="N12" s="17">
        <v>7.0693381118287504E-2</v>
      </c>
      <c r="O12" s="17">
        <v>6.8480900441982601E-2</v>
      </c>
      <c r="P12" s="17">
        <v>6.4302034110610806E-2</v>
      </c>
      <c r="Q12" s="17">
        <v>0.101599579622719</v>
      </c>
      <c r="R12" s="17"/>
      <c r="S12" s="17">
        <v>5.2110884623570601E-2</v>
      </c>
      <c r="T12" s="17">
        <v>7.1398326159632194E-2</v>
      </c>
      <c r="U12" s="17">
        <v>8.3814269167106298E-2</v>
      </c>
      <c r="V12" s="17">
        <v>0.103345715541016</v>
      </c>
      <c r="W12" s="17">
        <v>7.1459640299457006E-2</v>
      </c>
      <c r="X12" s="17">
        <v>9.5285526982106905E-2</v>
      </c>
      <c r="Y12" s="17">
        <v>9.6007232553609406E-2</v>
      </c>
      <c r="Z12" s="17">
        <v>8.7192534968732097E-2</v>
      </c>
      <c r="AA12" s="17">
        <v>6.4721923092298003E-2</v>
      </c>
      <c r="AB12" s="17">
        <v>9.0091875280348302E-2</v>
      </c>
      <c r="AC12" s="17">
        <v>3.5227045952401899E-2</v>
      </c>
      <c r="AD12" s="17">
        <v>6.5175593174804494E-2</v>
      </c>
      <c r="AE12" s="17"/>
      <c r="AF12" s="17">
        <v>8.3687709949510594E-2</v>
      </c>
      <c r="AG12" s="17">
        <v>7.48898092103117E-2</v>
      </c>
      <c r="AH12" s="17">
        <v>5.10735322560011E-2</v>
      </c>
      <c r="AI12" s="17">
        <v>0.124592570203024</v>
      </c>
      <c r="AJ12" s="17">
        <v>4.8613357941571497E-2</v>
      </c>
      <c r="AK12" s="17">
        <v>7.7430702643381699E-2</v>
      </c>
      <c r="AL12" s="17"/>
      <c r="AM12" s="17">
        <v>9.2170821656088697E-2</v>
      </c>
      <c r="AN12" s="17">
        <v>7.0735397153648794E-2</v>
      </c>
      <c r="AO12" s="17">
        <v>6.1955170497560601E-2</v>
      </c>
      <c r="AP12" s="17"/>
      <c r="AQ12" s="17">
        <v>8.2466053231361205E-2</v>
      </c>
      <c r="AR12" s="17">
        <v>6.5826410501972896E-2</v>
      </c>
      <c r="AS12" s="17">
        <v>0.100737164161841</v>
      </c>
      <c r="AT12" s="17">
        <v>0.151939725618182</v>
      </c>
      <c r="AU12" s="17">
        <v>6.3911527200697898E-2</v>
      </c>
      <c r="AV12" s="17"/>
      <c r="AW12" s="17">
        <v>9.2960985178484098E-2</v>
      </c>
      <c r="AX12" s="17">
        <v>5.64457543524505E-2</v>
      </c>
      <c r="AY12" s="17">
        <v>7.20290309878234E-2</v>
      </c>
      <c r="AZ12" s="17">
        <v>0.106688054804848</v>
      </c>
      <c r="BA12" s="17">
        <v>8.6895757164262899E-2</v>
      </c>
      <c r="BB12" s="17"/>
      <c r="BC12" s="17">
        <v>6.5522604751652697E-2</v>
      </c>
      <c r="BD12" s="17">
        <v>8.0852144483129607E-2</v>
      </c>
      <c r="BE12" s="17">
        <v>6.4260136401302195E-2</v>
      </c>
      <c r="BF12" s="17">
        <v>0.103944828530597</v>
      </c>
      <c r="BG12" s="17">
        <v>5.2315957224061002E-2</v>
      </c>
      <c r="BH12" s="17">
        <v>7.1792051803981294E-2</v>
      </c>
      <c r="BI12" s="17"/>
      <c r="BJ12" s="17">
        <v>6.9353853156513101E-2</v>
      </c>
      <c r="BK12" s="17">
        <v>7.3816903470325504E-2</v>
      </c>
      <c r="BL12" s="17">
        <v>8.2957533748496806E-2</v>
      </c>
      <c r="BM12" s="17">
        <v>4.0994216866098401E-2</v>
      </c>
      <c r="BN12" s="17">
        <v>6.9735324597969606E-2</v>
      </c>
    </row>
    <row r="13" spans="2:66" x14ac:dyDescent="0.35">
      <c r="B13" s="18" t="s">
        <v>87</v>
      </c>
      <c r="C13" s="19">
        <v>2.6735559342378801E-2</v>
      </c>
      <c r="D13" s="19">
        <v>2.6062514179937001E-2</v>
      </c>
      <c r="E13" s="19">
        <v>2.6618224528856701E-2</v>
      </c>
      <c r="F13" s="19"/>
      <c r="G13" s="19">
        <v>5.8947426674542697E-2</v>
      </c>
      <c r="H13" s="19">
        <v>3.8139025432848597E-2</v>
      </c>
      <c r="I13" s="19">
        <v>1.4847917978398399E-2</v>
      </c>
      <c r="J13" s="19">
        <v>1.2441467406626799E-2</v>
      </c>
      <c r="K13" s="19">
        <v>1.6866612204974998E-2</v>
      </c>
      <c r="L13" s="19">
        <v>2.3613079393258799E-2</v>
      </c>
      <c r="M13" s="19"/>
      <c r="N13" s="19">
        <v>1.33916565643519E-2</v>
      </c>
      <c r="O13" s="19">
        <v>2.40817329672997E-2</v>
      </c>
      <c r="P13" s="19">
        <v>2.21794706910712E-2</v>
      </c>
      <c r="Q13" s="19">
        <v>4.81516719209985E-2</v>
      </c>
      <c r="R13" s="19"/>
      <c r="S13" s="19">
        <v>2.45428401226917E-2</v>
      </c>
      <c r="T13" s="19">
        <v>3.93136214584002E-2</v>
      </c>
      <c r="U13" s="19">
        <v>1.37810096305831E-2</v>
      </c>
      <c r="V13" s="19">
        <v>1.20945669604991E-2</v>
      </c>
      <c r="W13" s="19">
        <v>2.7405963362116401E-2</v>
      </c>
      <c r="X13" s="19">
        <v>2.8369137255749799E-2</v>
      </c>
      <c r="Y13" s="19">
        <v>1.8079049137102701E-2</v>
      </c>
      <c r="Z13" s="19">
        <v>6.0430411416388601E-2</v>
      </c>
      <c r="AA13" s="19">
        <v>3.8084252659186899E-2</v>
      </c>
      <c r="AB13" s="19">
        <v>1.6674757549992099E-2</v>
      </c>
      <c r="AC13" s="19">
        <v>2.0320603708048699E-2</v>
      </c>
      <c r="AD13" s="19">
        <v>3.1523079006858502E-2</v>
      </c>
      <c r="AE13" s="19"/>
      <c r="AF13" s="19">
        <v>1.88106506723375E-2</v>
      </c>
      <c r="AG13" s="19">
        <v>2.4542059672689999E-2</v>
      </c>
      <c r="AH13" s="19">
        <v>3.8227145275662899E-2</v>
      </c>
      <c r="AI13" s="19">
        <v>1.6530546975955601E-2</v>
      </c>
      <c r="AJ13" s="19">
        <v>2.2495693032561E-2</v>
      </c>
      <c r="AK13" s="19">
        <v>0.10107067433108</v>
      </c>
      <c r="AL13" s="19"/>
      <c r="AM13" s="19">
        <v>1.59749580885661E-2</v>
      </c>
      <c r="AN13" s="19">
        <v>2.0268257934289199E-2</v>
      </c>
      <c r="AO13" s="19">
        <v>4.7633888050681701E-2</v>
      </c>
      <c r="AP13" s="19"/>
      <c r="AQ13" s="19">
        <v>1.269731775699E-2</v>
      </c>
      <c r="AR13" s="19">
        <v>1.9925265156991601E-2</v>
      </c>
      <c r="AS13" s="19">
        <v>2.97313388117206E-2</v>
      </c>
      <c r="AT13" s="19">
        <v>4.5723310263659001E-2</v>
      </c>
      <c r="AU13" s="19">
        <v>4.40228881722734E-2</v>
      </c>
      <c r="AV13" s="19"/>
      <c r="AW13" s="19">
        <v>1.6076626428977801E-2</v>
      </c>
      <c r="AX13" s="19">
        <v>2.0856707229336201E-2</v>
      </c>
      <c r="AY13" s="19">
        <v>3.2514112773563801E-2</v>
      </c>
      <c r="AZ13" s="19">
        <v>1.6069856424450302E-2</v>
      </c>
      <c r="BA13" s="19">
        <v>5.3302440345167901E-2</v>
      </c>
      <c r="BB13" s="19"/>
      <c r="BC13" s="19">
        <v>2.1014848675414199E-2</v>
      </c>
      <c r="BD13" s="19">
        <v>1.68431299735365E-2</v>
      </c>
      <c r="BE13" s="19">
        <v>2.9502188313663899E-2</v>
      </c>
      <c r="BF13" s="19">
        <v>1.35841720153787E-2</v>
      </c>
      <c r="BG13" s="19">
        <v>7.2947386876887496E-2</v>
      </c>
      <c r="BH13" s="19">
        <v>3.9330601335817499E-2</v>
      </c>
      <c r="BI13" s="19"/>
      <c r="BJ13" s="19">
        <v>3.3473465215546901E-2</v>
      </c>
      <c r="BK13" s="19">
        <v>2.1690456262883202E-2</v>
      </c>
      <c r="BL13" s="19">
        <v>2.15292246977003E-2</v>
      </c>
      <c r="BM13" s="19">
        <v>3.4767909612608901E-2</v>
      </c>
      <c r="BN13" s="19">
        <v>0</v>
      </c>
    </row>
    <row r="14" spans="2:66" x14ac:dyDescent="0.35">
      <c r="B14" s="16"/>
      <c r="AF14" s="24"/>
      <c r="AG14" s="24"/>
      <c r="AH14" s="22"/>
      <c r="AI14" s="22"/>
      <c r="AJ14" s="22"/>
    </row>
    <row r="15" spans="2:66" x14ac:dyDescent="0.35">
      <c r="B15" t="s">
        <v>92</v>
      </c>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106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99</v>
      </c>
      <c r="C9" s="17">
        <v>0.196682916421106</v>
      </c>
      <c r="D9" s="17">
        <v>0.20289999475051201</v>
      </c>
      <c r="E9" s="17">
        <v>0.190564751414802</v>
      </c>
      <c r="F9" s="17"/>
      <c r="G9" s="17">
        <v>0.30811169487156098</v>
      </c>
      <c r="H9" s="17">
        <v>0.29392686507516103</v>
      </c>
      <c r="I9" s="17">
        <v>0.19345609835469099</v>
      </c>
      <c r="J9" s="17">
        <v>0.14806879823128599</v>
      </c>
      <c r="K9" s="17">
        <v>0.137930285628584</v>
      </c>
      <c r="L9" s="17">
        <v>0.124055506349476</v>
      </c>
      <c r="M9" s="17"/>
      <c r="N9" s="17">
        <v>0.21314896411762299</v>
      </c>
      <c r="O9" s="17">
        <v>0.17628111493943199</v>
      </c>
      <c r="P9" s="17">
        <v>0.22236468307789301</v>
      </c>
      <c r="Q9" s="17">
        <v>0.177233877431338</v>
      </c>
      <c r="R9" s="17"/>
      <c r="S9" s="17">
        <v>0.37727451046492699</v>
      </c>
      <c r="T9" s="17">
        <v>0.13619331408131799</v>
      </c>
      <c r="U9" s="17">
        <v>0.13226309883776999</v>
      </c>
      <c r="V9" s="17">
        <v>0.224433820747513</v>
      </c>
      <c r="W9" s="17">
        <v>0.161578112248316</v>
      </c>
      <c r="X9" s="17">
        <v>0.14853864630028499</v>
      </c>
      <c r="Y9" s="17">
        <v>0.18437453118089001</v>
      </c>
      <c r="Z9" s="17">
        <v>0.13598384157019699</v>
      </c>
      <c r="AA9" s="17">
        <v>0.23752488893670401</v>
      </c>
      <c r="AB9" s="17">
        <v>0.113374767462028</v>
      </c>
      <c r="AC9" s="17">
        <v>0.187246364903151</v>
      </c>
      <c r="AD9" s="17">
        <v>0.15796308239582599</v>
      </c>
      <c r="AE9" s="17"/>
      <c r="AF9" s="17">
        <v>0.155905503775461</v>
      </c>
      <c r="AG9" s="17">
        <v>0.16742061427084001</v>
      </c>
      <c r="AH9" s="17">
        <v>0.29140042822018902</v>
      </c>
      <c r="AI9" s="17">
        <v>0.241882781851675</v>
      </c>
      <c r="AJ9" s="17">
        <v>0.25141845923734002</v>
      </c>
      <c r="AK9" s="17">
        <v>0.155980748535582</v>
      </c>
      <c r="AL9" s="17"/>
      <c r="AM9" s="17">
        <v>0.17037806127077701</v>
      </c>
      <c r="AN9" s="17">
        <v>0.195452402430185</v>
      </c>
      <c r="AO9" s="17">
        <v>0.24530321833913399</v>
      </c>
      <c r="AP9" s="17"/>
      <c r="AQ9" s="17">
        <v>0.17102046114014599</v>
      </c>
      <c r="AR9" s="17">
        <v>0.24996102010881499</v>
      </c>
      <c r="AS9" s="17">
        <v>0.143876892446588</v>
      </c>
      <c r="AT9" s="17">
        <v>0.15129414993830001</v>
      </c>
      <c r="AU9" s="17">
        <v>0.21360199700171201</v>
      </c>
      <c r="AV9" s="17"/>
      <c r="AW9" s="17">
        <v>0.16321905569046199</v>
      </c>
      <c r="AX9" s="17">
        <v>0.25885866457102003</v>
      </c>
      <c r="AY9" s="17">
        <v>0.12578446446333</v>
      </c>
      <c r="AZ9" s="17">
        <v>0.162167704009824</v>
      </c>
      <c r="BA9" s="17">
        <v>0.15568513520163599</v>
      </c>
      <c r="BB9" s="17"/>
      <c r="BC9" s="17">
        <v>0.27266754433408302</v>
      </c>
      <c r="BD9" s="17">
        <v>0.16203155700990901</v>
      </c>
      <c r="BE9" s="17">
        <v>0.14472306135479299</v>
      </c>
      <c r="BF9" s="17">
        <v>0.15943710973632599</v>
      </c>
      <c r="BG9" s="17">
        <v>0.20211280105106999</v>
      </c>
      <c r="BH9" s="17">
        <v>0.15375870063597599</v>
      </c>
      <c r="BI9" s="17"/>
      <c r="BJ9" s="17">
        <v>0.164454381078461</v>
      </c>
      <c r="BK9" s="17">
        <v>0.17261117826338601</v>
      </c>
      <c r="BL9" s="17">
        <v>0.215559522948786</v>
      </c>
      <c r="BM9" s="17">
        <v>0.28947790142308</v>
      </c>
      <c r="BN9" s="17">
        <v>0.35662243771433</v>
      </c>
    </row>
    <row r="10" spans="2:66" x14ac:dyDescent="0.35">
      <c r="B10" s="18" t="s">
        <v>100</v>
      </c>
      <c r="C10" s="17">
        <v>0.35357221764846503</v>
      </c>
      <c r="D10" s="17">
        <v>0.32265715631735298</v>
      </c>
      <c r="E10" s="17">
        <v>0.38435117169099298</v>
      </c>
      <c r="F10" s="17"/>
      <c r="G10" s="17">
        <v>0.33050471412140597</v>
      </c>
      <c r="H10" s="17">
        <v>0.37434683099328497</v>
      </c>
      <c r="I10" s="17">
        <v>0.35494171186078799</v>
      </c>
      <c r="J10" s="17">
        <v>0.39281912226586402</v>
      </c>
      <c r="K10" s="17">
        <v>0.348342791597747</v>
      </c>
      <c r="L10" s="17">
        <v>0.32289821503937599</v>
      </c>
      <c r="M10" s="17"/>
      <c r="N10" s="17">
        <v>0.369834818755021</v>
      </c>
      <c r="O10" s="17">
        <v>0.36989401575068998</v>
      </c>
      <c r="P10" s="17">
        <v>0.36076301882759099</v>
      </c>
      <c r="Q10" s="17">
        <v>0.312416669101093</v>
      </c>
      <c r="R10" s="17"/>
      <c r="S10" s="17">
        <v>0.32629343383050802</v>
      </c>
      <c r="T10" s="17">
        <v>0.36155316342951499</v>
      </c>
      <c r="U10" s="17">
        <v>0.30963346285264798</v>
      </c>
      <c r="V10" s="17">
        <v>0.28926525806195202</v>
      </c>
      <c r="W10" s="17">
        <v>0.38523733528022103</v>
      </c>
      <c r="X10" s="17">
        <v>0.38470699367229899</v>
      </c>
      <c r="Y10" s="17">
        <v>0.34344086779917798</v>
      </c>
      <c r="Z10" s="17">
        <v>0.31316795946342402</v>
      </c>
      <c r="AA10" s="17">
        <v>0.36984768527727802</v>
      </c>
      <c r="AB10" s="17">
        <v>0.36720981789065199</v>
      </c>
      <c r="AC10" s="17">
        <v>0.44360341624510702</v>
      </c>
      <c r="AD10" s="17">
        <v>0.41941670006281201</v>
      </c>
      <c r="AE10" s="17"/>
      <c r="AF10" s="17">
        <v>0.34535594379120799</v>
      </c>
      <c r="AG10" s="17">
        <v>0.38416478026908202</v>
      </c>
      <c r="AH10" s="17">
        <v>0.32649144631958499</v>
      </c>
      <c r="AI10" s="17">
        <v>0.32105732513496099</v>
      </c>
      <c r="AJ10" s="17">
        <v>0.356867039582284</v>
      </c>
      <c r="AK10" s="17">
        <v>0.35281669102045699</v>
      </c>
      <c r="AL10" s="17"/>
      <c r="AM10" s="17">
        <v>0.31674131058308003</v>
      </c>
      <c r="AN10" s="17">
        <v>0.38220109544736303</v>
      </c>
      <c r="AO10" s="17">
        <v>0.35424861601803997</v>
      </c>
      <c r="AP10" s="17"/>
      <c r="AQ10" s="17">
        <v>0.32652083307222002</v>
      </c>
      <c r="AR10" s="17">
        <v>0.39176974723249902</v>
      </c>
      <c r="AS10" s="17">
        <v>0.33825206173137001</v>
      </c>
      <c r="AT10" s="17">
        <v>0.28142692867511498</v>
      </c>
      <c r="AU10" s="17">
        <v>0.36864087302394</v>
      </c>
      <c r="AV10" s="17"/>
      <c r="AW10" s="17">
        <v>0.31049193960164101</v>
      </c>
      <c r="AX10" s="17">
        <v>0.38389761687923701</v>
      </c>
      <c r="AY10" s="17">
        <v>0.39965325839489102</v>
      </c>
      <c r="AZ10" s="17">
        <v>0.26819258044913702</v>
      </c>
      <c r="BA10" s="17">
        <v>0.42682382066806301</v>
      </c>
      <c r="BB10" s="17"/>
      <c r="BC10" s="17">
        <v>0.40238571828827202</v>
      </c>
      <c r="BD10" s="17">
        <v>0.32064621091090001</v>
      </c>
      <c r="BE10" s="17">
        <v>0.38364458308662702</v>
      </c>
      <c r="BF10" s="17">
        <v>0.27800639671275101</v>
      </c>
      <c r="BG10" s="17">
        <v>0.39157041740681497</v>
      </c>
      <c r="BH10" s="17">
        <v>0.34090382079735099</v>
      </c>
      <c r="BI10" s="17"/>
      <c r="BJ10" s="17">
        <v>0.36303917303026401</v>
      </c>
      <c r="BK10" s="17">
        <v>0.35841992414394003</v>
      </c>
      <c r="BL10" s="17">
        <v>0.34616412536117902</v>
      </c>
      <c r="BM10" s="17">
        <v>0.37451798289889698</v>
      </c>
      <c r="BN10" s="17">
        <v>0.36236623949188901</v>
      </c>
    </row>
    <row r="11" spans="2:66" x14ac:dyDescent="0.35">
      <c r="B11" s="18" t="s">
        <v>101</v>
      </c>
      <c r="C11" s="17">
        <v>0.32541484603510001</v>
      </c>
      <c r="D11" s="17">
        <v>0.33728502326383603</v>
      </c>
      <c r="E11" s="17">
        <v>0.31392744148594498</v>
      </c>
      <c r="F11" s="17"/>
      <c r="G11" s="17">
        <v>0.25816857291252798</v>
      </c>
      <c r="H11" s="17">
        <v>0.23610772364607099</v>
      </c>
      <c r="I11" s="17">
        <v>0.345417359880968</v>
      </c>
      <c r="J11" s="17">
        <v>0.32421902799168201</v>
      </c>
      <c r="K11" s="17">
        <v>0.34805868844418503</v>
      </c>
      <c r="L11" s="17">
        <v>0.41272250863425097</v>
      </c>
      <c r="M11" s="17"/>
      <c r="N11" s="17">
        <v>0.323129890134983</v>
      </c>
      <c r="O11" s="17">
        <v>0.32666570027805703</v>
      </c>
      <c r="P11" s="17">
        <v>0.300020675743979</v>
      </c>
      <c r="Q11" s="17">
        <v>0.35016623598619201</v>
      </c>
      <c r="R11" s="17"/>
      <c r="S11" s="17">
        <v>0.21752580273351901</v>
      </c>
      <c r="T11" s="17">
        <v>0.38169615903564602</v>
      </c>
      <c r="U11" s="17">
        <v>0.41480020315357402</v>
      </c>
      <c r="V11" s="17">
        <v>0.32392522352570602</v>
      </c>
      <c r="W11" s="17">
        <v>0.38953722618787201</v>
      </c>
      <c r="X11" s="17">
        <v>0.33894002365591402</v>
      </c>
      <c r="Y11" s="17">
        <v>0.28883358906784001</v>
      </c>
      <c r="Z11" s="17">
        <v>0.39229786925263499</v>
      </c>
      <c r="AA11" s="17">
        <v>0.28001157737371501</v>
      </c>
      <c r="AB11" s="17">
        <v>0.36894728570406099</v>
      </c>
      <c r="AC11" s="17">
        <v>0.27737208554040199</v>
      </c>
      <c r="AD11" s="17">
        <v>0.28678670608986601</v>
      </c>
      <c r="AE11" s="17"/>
      <c r="AF11" s="17">
        <v>0.37380411853613399</v>
      </c>
      <c r="AG11" s="17">
        <v>0.33173066493830899</v>
      </c>
      <c r="AH11" s="17">
        <v>0.237937924208664</v>
      </c>
      <c r="AI11" s="17">
        <v>0.285117772072215</v>
      </c>
      <c r="AJ11" s="17">
        <v>0.28740196842403998</v>
      </c>
      <c r="AK11" s="17">
        <v>0.34433470780759501</v>
      </c>
      <c r="AL11" s="17"/>
      <c r="AM11" s="17">
        <v>0.34411219444673902</v>
      </c>
      <c r="AN11" s="17">
        <v>0.33173236805775602</v>
      </c>
      <c r="AO11" s="17">
        <v>0.27616754279293299</v>
      </c>
      <c r="AP11" s="17"/>
      <c r="AQ11" s="17">
        <v>0.36137805817762497</v>
      </c>
      <c r="AR11" s="17">
        <v>0.27519425899719202</v>
      </c>
      <c r="AS11" s="17">
        <v>0.41873827961274701</v>
      </c>
      <c r="AT11" s="17">
        <v>0.30568222772751502</v>
      </c>
      <c r="AU11" s="17">
        <v>0.26789830441835399</v>
      </c>
      <c r="AV11" s="17"/>
      <c r="AW11" s="17">
        <v>0.381591684909596</v>
      </c>
      <c r="AX11" s="17">
        <v>0.27651445205312097</v>
      </c>
      <c r="AY11" s="17">
        <v>0.401663962562193</v>
      </c>
      <c r="AZ11" s="17">
        <v>0.36198217011697198</v>
      </c>
      <c r="BA11" s="17">
        <v>0.328184083402767</v>
      </c>
      <c r="BB11" s="17"/>
      <c r="BC11" s="17">
        <v>0.23624396074401699</v>
      </c>
      <c r="BD11" s="17">
        <v>0.384928990851435</v>
      </c>
      <c r="BE11" s="17">
        <v>0.40664071857290901</v>
      </c>
      <c r="BF11" s="17">
        <v>0.34583507483889397</v>
      </c>
      <c r="BG11" s="17">
        <v>0.33029171725963302</v>
      </c>
      <c r="BH11" s="17">
        <v>0.399124328011425</v>
      </c>
      <c r="BI11" s="17"/>
      <c r="BJ11" s="17">
        <v>0.34128783947534103</v>
      </c>
      <c r="BK11" s="17">
        <v>0.32222298695936602</v>
      </c>
      <c r="BL11" s="17">
        <v>0.331574031233699</v>
      </c>
      <c r="BM11" s="17">
        <v>0.25985100804285199</v>
      </c>
      <c r="BN11" s="17">
        <v>0.20874316105465199</v>
      </c>
    </row>
    <row r="12" spans="2:66" x14ac:dyDescent="0.35">
      <c r="B12" s="18" t="s">
        <v>102</v>
      </c>
      <c r="C12" s="17">
        <v>0.10448554435012899</v>
      </c>
      <c r="D12" s="17">
        <v>0.11850001488517201</v>
      </c>
      <c r="E12" s="17">
        <v>9.09972627538016E-2</v>
      </c>
      <c r="F12" s="17"/>
      <c r="G12" s="17">
        <v>5.7012514084518198E-2</v>
      </c>
      <c r="H12" s="17">
        <v>7.7810933433739807E-2</v>
      </c>
      <c r="I12" s="17">
        <v>9.7523301043386301E-2</v>
      </c>
      <c r="J12" s="17">
        <v>0.126179663390556</v>
      </c>
      <c r="K12" s="17">
        <v>0.13507027147306899</v>
      </c>
      <c r="L12" s="17">
        <v>0.12568580734287799</v>
      </c>
      <c r="M12" s="17"/>
      <c r="N12" s="17">
        <v>8.7439754805692105E-2</v>
      </c>
      <c r="O12" s="17">
        <v>0.10708758980493099</v>
      </c>
      <c r="P12" s="17">
        <v>9.9519989085041005E-2</v>
      </c>
      <c r="Q12" s="17">
        <v>0.123721789775698</v>
      </c>
      <c r="R12" s="17"/>
      <c r="S12" s="17">
        <v>4.8469991964463402E-2</v>
      </c>
      <c r="T12" s="17">
        <v>0.103049280424364</v>
      </c>
      <c r="U12" s="17">
        <v>0.13035347245034401</v>
      </c>
      <c r="V12" s="17">
        <v>0.136330515341615</v>
      </c>
      <c r="W12" s="17">
        <v>6.3647326283591502E-2</v>
      </c>
      <c r="X12" s="17">
        <v>0.11068292668348299</v>
      </c>
      <c r="Y12" s="17">
        <v>0.15378545208278099</v>
      </c>
      <c r="Z12" s="17">
        <v>0.134828429698965</v>
      </c>
      <c r="AA12" s="17">
        <v>8.7486715824246594E-2</v>
      </c>
      <c r="AB12" s="17">
        <v>0.13541624575694999</v>
      </c>
      <c r="AC12" s="17">
        <v>9.1778133311340299E-2</v>
      </c>
      <c r="AD12" s="17">
        <v>0.104310432444637</v>
      </c>
      <c r="AE12" s="17"/>
      <c r="AF12" s="17">
        <v>0.108180935355883</v>
      </c>
      <c r="AG12" s="17">
        <v>0.10078215472589</v>
      </c>
      <c r="AH12" s="17">
        <v>0.105888475461741</v>
      </c>
      <c r="AI12" s="17">
        <v>0.12993355728446199</v>
      </c>
      <c r="AJ12" s="17">
        <v>9.7274743696806998E-2</v>
      </c>
      <c r="AK12" s="17">
        <v>7.7595885619228894E-2</v>
      </c>
      <c r="AL12" s="17"/>
      <c r="AM12" s="17">
        <v>0.152228701956826</v>
      </c>
      <c r="AN12" s="17">
        <v>7.6620804249246804E-2</v>
      </c>
      <c r="AO12" s="17">
        <v>0.103974692176728</v>
      </c>
      <c r="AP12" s="17"/>
      <c r="AQ12" s="17">
        <v>0.13047217279685799</v>
      </c>
      <c r="AR12" s="17">
        <v>6.8309964729696096E-2</v>
      </c>
      <c r="AS12" s="17">
        <v>8.59891728407043E-2</v>
      </c>
      <c r="AT12" s="17">
        <v>0.17480974462194801</v>
      </c>
      <c r="AU12" s="17">
        <v>0.124704434939697</v>
      </c>
      <c r="AV12" s="17"/>
      <c r="AW12" s="17">
        <v>0.12539156494350601</v>
      </c>
      <c r="AX12" s="17">
        <v>6.8525976077662101E-2</v>
      </c>
      <c r="AY12" s="17">
        <v>6.7874735992148799E-2</v>
      </c>
      <c r="AZ12" s="17">
        <v>0.193482435088352</v>
      </c>
      <c r="BA12" s="17">
        <v>6.2550617627856506E-2</v>
      </c>
      <c r="BB12" s="17"/>
      <c r="BC12" s="17">
        <v>7.1257508432214303E-2</v>
      </c>
      <c r="BD12" s="17">
        <v>0.116376134590108</v>
      </c>
      <c r="BE12" s="17">
        <v>6.0139213772119199E-2</v>
      </c>
      <c r="BF12" s="17">
        <v>0.19781774924015399</v>
      </c>
      <c r="BG12" s="17">
        <v>3.8831540754196703E-2</v>
      </c>
      <c r="BH12" s="17">
        <v>8.1780272127943698E-2</v>
      </c>
      <c r="BI12" s="17"/>
      <c r="BJ12" s="17">
        <v>0.113084433824528</v>
      </c>
      <c r="BK12" s="17">
        <v>0.121935356610823</v>
      </c>
      <c r="BL12" s="17">
        <v>9.4336080622266102E-2</v>
      </c>
      <c r="BM12" s="17">
        <v>6.91250349146703E-2</v>
      </c>
      <c r="BN12" s="17">
        <v>7.2268161739129894E-2</v>
      </c>
    </row>
    <row r="13" spans="2:66" x14ac:dyDescent="0.35">
      <c r="B13" s="18" t="s">
        <v>87</v>
      </c>
      <c r="C13" s="19">
        <v>1.9844475545199899E-2</v>
      </c>
      <c r="D13" s="19">
        <v>1.8657810783126901E-2</v>
      </c>
      <c r="E13" s="19">
        <v>2.0159372654458701E-2</v>
      </c>
      <c r="F13" s="19"/>
      <c r="G13" s="19">
        <v>4.6202504009987502E-2</v>
      </c>
      <c r="H13" s="19">
        <v>1.7807646851743599E-2</v>
      </c>
      <c r="I13" s="19">
        <v>8.6615288601671805E-3</v>
      </c>
      <c r="J13" s="19">
        <v>8.7133881206120506E-3</v>
      </c>
      <c r="K13" s="19">
        <v>3.0597962856414501E-2</v>
      </c>
      <c r="L13" s="19">
        <v>1.46379626340185E-2</v>
      </c>
      <c r="M13" s="19"/>
      <c r="N13" s="19">
        <v>6.4465721866815004E-3</v>
      </c>
      <c r="O13" s="19">
        <v>2.0071579226889999E-2</v>
      </c>
      <c r="P13" s="19">
        <v>1.7331633265496499E-2</v>
      </c>
      <c r="Q13" s="19">
        <v>3.64614277056792E-2</v>
      </c>
      <c r="R13" s="19"/>
      <c r="S13" s="19">
        <v>3.0436261006582699E-2</v>
      </c>
      <c r="T13" s="19">
        <v>1.7508083029156699E-2</v>
      </c>
      <c r="U13" s="19">
        <v>1.29497627056643E-2</v>
      </c>
      <c r="V13" s="19">
        <v>2.60451823232139E-2</v>
      </c>
      <c r="W13" s="19">
        <v>0</v>
      </c>
      <c r="X13" s="19">
        <v>1.7131409688018601E-2</v>
      </c>
      <c r="Y13" s="19">
        <v>2.9565559869310701E-2</v>
      </c>
      <c r="Z13" s="19">
        <v>2.3721900014779002E-2</v>
      </c>
      <c r="AA13" s="19">
        <v>2.51291325880574E-2</v>
      </c>
      <c r="AB13" s="19">
        <v>1.50518831863093E-2</v>
      </c>
      <c r="AC13" s="19">
        <v>0</v>
      </c>
      <c r="AD13" s="19">
        <v>3.1523079006858502E-2</v>
      </c>
      <c r="AE13" s="19"/>
      <c r="AF13" s="19">
        <v>1.67534985413142E-2</v>
      </c>
      <c r="AG13" s="19">
        <v>1.5901785795878799E-2</v>
      </c>
      <c r="AH13" s="19">
        <v>3.8281725789821301E-2</v>
      </c>
      <c r="AI13" s="19">
        <v>2.2008563656686599E-2</v>
      </c>
      <c r="AJ13" s="19">
        <v>7.0377890595281897E-3</v>
      </c>
      <c r="AK13" s="19">
        <v>6.9271967017136199E-2</v>
      </c>
      <c r="AL13" s="19"/>
      <c r="AM13" s="19">
        <v>1.6539731742578299E-2</v>
      </c>
      <c r="AN13" s="19">
        <v>1.3993329815450499E-2</v>
      </c>
      <c r="AO13" s="19">
        <v>2.0305930673165801E-2</v>
      </c>
      <c r="AP13" s="19"/>
      <c r="AQ13" s="19">
        <v>1.06084748131506E-2</v>
      </c>
      <c r="AR13" s="19">
        <v>1.4765008931797999E-2</v>
      </c>
      <c r="AS13" s="19">
        <v>1.3143593368591101E-2</v>
      </c>
      <c r="AT13" s="19">
        <v>8.6786949037122599E-2</v>
      </c>
      <c r="AU13" s="19">
        <v>2.5154390616295801E-2</v>
      </c>
      <c r="AV13" s="19"/>
      <c r="AW13" s="19">
        <v>1.93057548547955E-2</v>
      </c>
      <c r="AX13" s="19">
        <v>1.22032904189593E-2</v>
      </c>
      <c r="AY13" s="19">
        <v>5.02357858743751E-3</v>
      </c>
      <c r="AZ13" s="19">
        <v>1.41751103357158E-2</v>
      </c>
      <c r="BA13" s="19">
        <v>2.67563430996779E-2</v>
      </c>
      <c r="BB13" s="19"/>
      <c r="BC13" s="19">
        <v>1.7445268201414701E-2</v>
      </c>
      <c r="BD13" s="19">
        <v>1.6017106637647601E-2</v>
      </c>
      <c r="BE13" s="19">
        <v>4.8524232135522E-3</v>
      </c>
      <c r="BF13" s="19">
        <v>1.8903669471875301E-2</v>
      </c>
      <c r="BG13" s="19">
        <v>3.7193523528285803E-2</v>
      </c>
      <c r="BH13" s="19">
        <v>2.44328784273052E-2</v>
      </c>
      <c r="BI13" s="19"/>
      <c r="BJ13" s="19">
        <v>1.8134172591404599E-2</v>
      </c>
      <c r="BK13" s="19">
        <v>2.48105540224841E-2</v>
      </c>
      <c r="BL13" s="19">
        <v>1.2366239834070101E-2</v>
      </c>
      <c r="BM13" s="19">
        <v>7.0280727205005097E-3</v>
      </c>
      <c r="BN13" s="19">
        <v>0</v>
      </c>
    </row>
    <row r="14" spans="2:66" x14ac:dyDescent="0.35">
      <c r="B14" s="16"/>
      <c r="AF14" s="24"/>
      <c r="AG14" s="24"/>
      <c r="AH14" s="22"/>
      <c r="AI14" s="22"/>
      <c r="AJ14" s="22"/>
    </row>
    <row r="15" spans="2:66" x14ac:dyDescent="0.35">
      <c r="B15" t="s">
        <v>92</v>
      </c>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107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99</v>
      </c>
      <c r="C9" s="17">
        <v>0.17421337715819299</v>
      </c>
      <c r="D9" s="17">
        <v>0.169444007595596</v>
      </c>
      <c r="E9" s="17">
        <v>0.178477349295867</v>
      </c>
      <c r="F9" s="17"/>
      <c r="G9" s="17">
        <v>0.21284237235221701</v>
      </c>
      <c r="H9" s="17">
        <v>0.23725427492665599</v>
      </c>
      <c r="I9" s="17">
        <v>0.188794302925859</v>
      </c>
      <c r="J9" s="17">
        <v>0.15632453605902799</v>
      </c>
      <c r="K9" s="17">
        <v>0.135864204142322</v>
      </c>
      <c r="L9" s="17">
        <v>0.12537532942947199</v>
      </c>
      <c r="M9" s="17"/>
      <c r="N9" s="17">
        <v>0.19928608931235001</v>
      </c>
      <c r="O9" s="17">
        <v>0.14800287203427101</v>
      </c>
      <c r="P9" s="17">
        <v>0.18722010193931601</v>
      </c>
      <c r="Q9" s="17">
        <v>0.162445129721696</v>
      </c>
      <c r="R9" s="17"/>
      <c r="S9" s="17">
        <v>0.26179262880022303</v>
      </c>
      <c r="T9" s="17">
        <v>0.122279107800989</v>
      </c>
      <c r="U9" s="17">
        <v>0.13867986510233399</v>
      </c>
      <c r="V9" s="17">
        <v>0.14107941837683799</v>
      </c>
      <c r="W9" s="17">
        <v>0.13496398091433301</v>
      </c>
      <c r="X9" s="17">
        <v>0.14723249275183201</v>
      </c>
      <c r="Y9" s="17">
        <v>0.20771638593886399</v>
      </c>
      <c r="Z9" s="17">
        <v>0.136426507223956</v>
      </c>
      <c r="AA9" s="17">
        <v>0.209719922216312</v>
      </c>
      <c r="AB9" s="17">
        <v>0.159436450328964</v>
      </c>
      <c r="AC9" s="17">
        <v>0.218203124077161</v>
      </c>
      <c r="AD9" s="17">
        <v>0.158000094293235</v>
      </c>
      <c r="AE9" s="17"/>
      <c r="AF9" s="17">
        <v>0.16322149316409501</v>
      </c>
      <c r="AG9" s="17">
        <v>0.149491811956771</v>
      </c>
      <c r="AH9" s="17">
        <v>0.23441992140335899</v>
      </c>
      <c r="AI9" s="17">
        <v>0.193877303404554</v>
      </c>
      <c r="AJ9" s="17">
        <v>0.213141287943833</v>
      </c>
      <c r="AK9" s="17">
        <v>0.121362822695919</v>
      </c>
      <c r="AL9" s="17"/>
      <c r="AM9" s="17">
        <v>0.16230091480096701</v>
      </c>
      <c r="AN9" s="17">
        <v>0.177453517559955</v>
      </c>
      <c r="AO9" s="17">
        <v>0.183405872807968</v>
      </c>
      <c r="AP9" s="17"/>
      <c r="AQ9" s="17">
        <v>0.148869971365308</v>
      </c>
      <c r="AR9" s="17">
        <v>0.22184780573604701</v>
      </c>
      <c r="AS9" s="17">
        <v>0.123281433103775</v>
      </c>
      <c r="AT9" s="17">
        <v>0.124962392162806</v>
      </c>
      <c r="AU9" s="17">
        <v>0.169415715078442</v>
      </c>
      <c r="AV9" s="17"/>
      <c r="AW9" s="17">
        <v>0.15671791013223901</v>
      </c>
      <c r="AX9" s="17">
        <v>0.202313123549029</v>
      </c>
      <c r="AY9" s="17">
        <v>0.15367393420625799</v>
      </c>
      <c r="AZ9" s="17">
        <v>0.11286467429221</v>
      </c>
      <c r="BA9" s="17">
        <v>0.17233903048929999</v>
      </c>
      <c r="BB9" s="17"/>
      <c r="BC9" s="17">
        <v>0.21597739122814399</v>
      </c>
      <c r="BD9" s="17">
        <v>0.16860627058069799</v>
      </c>
      <c r="BE9" s="17">
        <v>0.14434911622673199</v>
      </c>
      <c r="BF9" s="17">
        <v>0.121592211152031</v>
      </c>
      <c r="BG9" s="17">
        <v>0.20168641353741801</v>
      </c>
      <c r="BH9" s="17">
        <v>9.4517660387013896E-2</v>
      </c>
      <c r="BI9" s="17"/>
      <c r="BJ9" s="17">
        <v>0.15320888130405899</v>
      </c>
      <c r="BK9" s="17">
        <v>0.161886701933739</v>
      </c>
      <c r="BL9" s="17">
        <v>0.186781607231467</v>
      </c>
      <c r="BM9" s="17">
        <v>0.21070553711270701</v>
      </c>
      <c r="BN9" s="17">
        <v>0.32886139118685098</v>
      </c>
    </row>
    <row r="10" spans="2:66" x14ac:dyDescent="0.35">
      <c r="B10" s="18" t="s">
        <v>100</v>
      </c>
      <c r="C10" s="17">
        <v>0.39003308450170698</v>
      </c>
      <c r="D10" s="17">
        <v>0.362645070985882</v>
      </c>
      <c r="E10" s="17">
        <v>0.41563220154353397</v>
      </c>
      <c r="F10" s="17"/>
      <c r="G10" s="17">
        <v>0.36726659189613697</v>
      </c>
      <c r="H10" s="17">
        <v>0.40594968460840303</v>
      </c>
      <c r="I10" s="17">
        <v>0.45146075546751302</v>
      </c>
      <c r="J10" s="17">
        <v>0.40678752842488602</v>
      </c>
      <c r="K10" s="17">
        <v>0.373321475060168</v>
      </c>
      <c r="L10" s="17">
        <v>0.34030551462808101</v>
      </c>
      <c r="M10" s="17"/>
      <c r="N10" s="17">
        <v>0.39973144991147402</v>
      </c>
      <c r="O10" s="17">
        <v>0.414929552331115</v>
      </c>
      <c r="P10" s="17">
        <v>0.40629123291798702</v>
      </c>
      <c r="Q10" s="17">
        <v>0.339464279396399</v>
      </c>
      <c r="R10" s="17"/>
      <c r="S10" s="17">
        <v>0.36722166318070998</v>
      </c>
      <c r="T10" s="17">
        <v>0.320604209084418</v>
      </c>
      <c r="U10" s="17">
        <v>0.36966360361258399</v>
      </c>
      <c r="V10" s="17">
        <v>0.35979832708300302</v>
      </c>
      <c r="W10" s="17">
        <v>0.41261031038256302</v>
      </c>
      <c r="X10" s="17">
        <v>0.40715965488745798</v>
      </c>
      <c r="Y10" s="17">
        <v>0.34975087717775499</v>
      </c>
      <c r="Z10" s="17">
        <v>0.50075956306338498</v>
      </c>
      <c r="AA10" s="17">
        <v>0.43257138901632097</v>
      </c>
      <c r="AB10" s="17">
        <v>0.47432562428605202</v>
      </c>
      <c r="AC10" s="17">
        <v>0.39729408520927401</v>
      </c>
      <c r="AD10" s="17">
        <v>0.37802751240097998</v>
      </c>
      <c r="AE10" s="17"/>
      <c r="AF10" s="17">
        <v>0.37059158384996099</v>
      </c>
      <c r="AG10" s="17">
        <v>0.45040787937292298</v>
      </c>
      <c r="AH10" s="17">
        <v>0.34806855504510398</v>
      </c>
      <c r="AI10" s="17">
        <v>0.30173546233203302</v>
      </c>
      <c r="AJ10" s="17">
        <v>0.39487256852396302</v>
      </c>
      <c r="AK10" s="17">
        <v>0.40086623722000703</v>
      </c>
      <c r="AL10" s="17"/>
      <c r="AM10" s="17">
        <v>0.34099142994524101</v>
      </c>
      <c r="AN10" s="17">
        <v>0.435270936931274</v>
      </c>
      <c r="AO10" s="17">
        <v>0.37909301895911401</v>
      </c>
      <c r="AP10" s="17"/>
      <c r="AQ10" s="17">
        <v>0.36552663158756898</v>
      </c>
      <c r="AR10" s="17">
        <v>0.41952791126458</v>
      </c>
      <c r="AS10" s="17">
        <v>0.37252131647881198</v>
      </c>
      <c r="AT10" s="17">
        <v>0.28684382840771799</v>
      </c>
      <c r="AU10" s="17">
        <v>0.40481171902214003</v>
      </c>
      <c r="AV10" s="17"/>
      <c r="AW10" s="17">
        <v>0.35009908768018899</v>
      </c>
      <c r="AX10" s="17">
        <v>0.41742369660602902</v>
      </c>
      <c r="AY10" s="17">
        <v>0.37138032580967401</v>
      </c>
      <c r="AZ10" s="17">
        <v>0.339717978162492</v>
      </c>
      <c r="BA10" s="17">
        <v>0.44734425419116203</v>
      </c>
      <c r="BB10" s="17"/>
      <c r="BC10" s="17">
        <v>0.42807199178307398</v>
      </c>
      <c r="BD10" s="17">
        <v>0.35490181062666398</v>
      </c>
      <c r="BE10" s="17">
        <v>0.39069030816899197</v>
      </c>
      <c r="BF10" s="17">
        <v>0.35137499246488801</v>
      </c>
      <c r="BG10" s="17">
        <v>0.43394930803804299</v>
      </c>
      <c r="BH10" s="17">
        <v>0.39262687603623297</v>
      </c>
      <c r="BI10" s="17"/>
      <c r="BJ10" s="17">
        <v>0.37455615287856597</v>
      </c>
      <c r="BK10" s="17">
        <v>0.36480415717006298</v>
      </c>
      <c r="BL10" s="17">
        <v>0.40770851752607901</v>
      </c>
      <c r="BM10" s="17">
        <v>0.43495986904475997</v>
      </c>
      <c r="BN10" s="17">
        <v>0.419453975028107</v>
      </c>
    </row>
    <row r="11" spans="2:66" x14ac:dyDescent="0.35">
      <c r="B11" s="18" t="s">
        <v>101</v>
      </c>
      <c r="C11" s="17">
        <v>0.29818750562209001</v>
      </c>
      <c r="D11" s="17">
        <v>0.32285044573016602</v>
      </c>
      <c r="E11" s="17">
        <v>0.27710874871461699</v>
      </c>
      <c r="F11" s="17"/>
      <c r="G11" s="17">
        <v>0.27425531104266598</v>
      </c>
      <c r="H11" s="17">
        <v>0.24341089381581299</v>
      </c>
      <c r="I11" s="17">
        <v>0.23323815355250299</v>
      </c>
      <c r="J11" s="17">
        <v>0.32548044098405299</v>
      </c>
      <c r="K11" s="17">
        <v>0.30818495867210199</v>
      </c>
      <c r="L11" s="17">
        <v>0.38262654505580301</v>
      </c>
      <c r="M11" s="17"/>
      <c r="N11" s="17">
        <v>0.29208451069081198</v>
      </c>
      <c r="O11" s="17">
        <v>0.319856537637765</v>
      </c>
      <c r="P11" s="17">
        <v>0.27415553218600203</v>
      </c>
      <c r="Q11" s="17">
        <v>0.306404090605715</v>
      </c>
      <c r="R11" s="17"/>
      <c r="S11" s="17">
        <v>0.23557156509850399</v>
      </c>
      <c r="T11" s="17">
        <v>0.38988469497850198</v>
      </c>
      <c r="U11" s="17">
        <v>0.32316933869900799</v>
      </c>
      <c r="V11" s="17">
        <v>0.36534814504589502</v>
      </c>
      <c r="W11" s="17">
        <v>0.35271183002351503</v>
      </c>
      <c r="X11" s="17">
        <v>0.30981581902486799</v>
      </c>
      <c r="Y11" s="17">
        <v>0.28300075310129902</v>
      </c>
      <c r="Z11" s="17">
        <v>0.27027645481126999</v>
      </c>
      <c r="AA11" s="17">
        <v>0.232596647210536</v>
      </c>
      <c r="AB11" s="17">
        <v>0.25487803491621103</v>
      </c>
      <c r="AC11" s="17">
        <v>0.23944766570861301</v>
      </c>
      <c r="AD11" s="17">
        <v>0.30937443789095198</v>
      </c>
      <c r="AE11" s="17"/>
      <c r="AF11" s="17">
        <v>0.35106477376807499</v>
      </c>
      <c r="AG11" s="17">
        <v>0.28217272876299698</v>
      </c>
      <c r="AH11" s="17">
        <v>0.23512498997862599</v>
      </c>
      <c r="AI11" s="17">
        <v>0.248930127587108</v>
      </c>
      <c r="AJ11" s="17">
        <v>0.27004722174273499</v>
      </c>
      <c r="AK11" s="17">
        <v>0.25139622811358098</v>
      </c>
      <c r="AL11" s="17"/>
      <c r="AM11" s="17">
        <v>0.33373297508903299</v>
      </c>
      <c r="AN11" s="17">
        <v>0.28743792413513403</v>
      </c>
      <c r="AO11" s="17">
        <v>0.27484654983784801</v>
      </c>
      <c r="AP11" s="17"/>
      <c r="AQ11" s="17">
        <v>0.34199143880801403</v>
      </c>
      <c r="AR11" s="17">
        <v>0.248100922865861</v>
      </c>
      <c r="AS11" s="17">
        <v>0.41409222836960702</v>
      </c>
      <c r="AT11" s="17">
        <v>0.30676393558304499</v>
      </c>
      <c r="AU11" s="17">
        <v>0.250987415721735</v>
      </c>
      <c r="AV11" s="17"/>
      <c r="AW11" s="17">
        <v>0.35718749621068202</v>
      </c>
      <c r="AX11" s="17">
        <v>0.27425354314626799</v>
      </c>
      <c r="AY11" s="17">
        <v>0.35290576055300599</v>
      </c>
      <c r="AZ11" s="17">
        <v>0.31248043536324599</v>
      </c>
      <c r="BA11" s="17">
        <v>0.31701493360354399</v>
      </c>
      <c r="BB11" s="17"/>
      <c r="BC11" s="17">
        <v>0.24982561595920799</v>
      </c>
      <c r="BD11" s="17">
        <v>0.34571028080164901</v>
      </c>
      <c r="BE11" s="17">
        <v>0.34418060328672001</v>
      </c>
      <c r="BF11" s="17">
        <v>0.30901653623230202</v>
      </c>
      <c r="BG11" s="17">
        <v>0.27903558366843001</v>
      </c>
      <c r="BH11" s="17">
        <v>0.34833297965004201</v>
      </c>
      <c r="BI11" s="17"/>
      <c r="BJ11" s="17">
        <v>0.30355026820353997</v>
      </c>
      <c r="BK11" s="17">
        <v>0.34235658248985001</v>
      </c>
      <c r="BL11" s="17">
        <v>0.28537359042645499</v>
      </c>
      <c r="BM11" s="17">
        <v>0.25314649504873898</v>
      </c>
      <c r="BN11" s="17">
        <v>0.15613128623523201</v>
      </c>
    </row>
    <row r="12" spans="2:66" x14ac:dyDescent="0.35">
      <c r="B12" s="18" t="s">
        <v>102</v>
      </c>
      <c r="C12" s="17">
        <v>0.11342191659932099</v>
      </c>
      <c r="D12" s="17">
        <v>0.124805829230221</v>
      </c>
      <c r="E12" s="17">
        <v>0.10258533276974501</v>
      </c>
      <c r="F12" s="17"/>
      <c r="G12" s="17">
        <v>7.9710036816812699E-2</v>
      </c>
      <c r="H12" s="17">
        <v>9.1801284507450606E-2</v>
      </c>
      <c r="I12" s="17">
        <v>0.111680381278917</v>
      </c>
      <c r="J12" s="17">
        <v>0.10608351035237699</v>
      </c>
      <c r="K12" s="17">
        <v>0.14176625140527499</v>
      </c>
      <c r="L12" s="17">
        <v>0.14198745457436299</v>
      </c>
      <c r="M12" s="17"/>
      <c r="N12" s="17">
        <v>9.90458223192036E-2</v>
      </c>
      <c r="O12" s="17">
        <v>9.1990695004845205E-2</v>
      </c>
      <c r="P12" s="17">
        <v>0.100396205056087</v>
      </c>
      <c r="Q12" s="17">
        <v>0.15986897741487799</v>
      </c>
      <c r="R12" s="17"/>
      <c r="S12" s="17">
        <v>0.10148398924935099</v>
      </c>
      <c r="T12" s="17">
        <v>0.14873697223111401</v>
      </c>
      <c r="U12" s="17">
        <v>0.15428273027335199</v>
      </c>
      <c r="V12" s="17">
        <v>0.120852323774381</v>
      </c>
      <c r="W12" s="17">
        <v>8.6522096371532797E-2</v>
      </c>
      <c r="X12" s="17">
        <v>0.129594425290397</v>
      </c>
      <c r="Y12" s="17">
        <v>0.12414677050141</v>
      </c>
      <c r="Z12" s="17">
        <v>8.1570789006664299E-2</v>
      </c>
      <c r="AA12" s="17">
        <v>7.3427362024148402E-2</v>
      </c>
      <c r="AB12" s="17">
        <v>0.101664161563778</v>
      </c>
      <c r="AC12" s="17">
        <v>0.105529943201063</v>
      </c>
      <c r="AD12" s="17">
        <v>0.10827799598916001</v>
      </c>
      <c r="AE12" s="17"/>
      <c r="AF12" s="17">
        <v>0.102966833400288</v>
      </c>
      <c r="AG12" s="17">
        <v>9.75055022208801E-2</v>
      </c>
      <c r="AH12" s="17">
        <v>0.13899796068158399</v>
      </c>
      <c r="AI12" s="17">
        <v>0.24450621876210801</v>
      </c>
      <c r="AJ12" s="17">
        <v>9.2467531641721404E-2</v>
      </c>
      <c r="AK12" s="17">
        <v>0.125230613671276</v>
      </c>
      <c r="AL12" s="17"/>
      <c r="AM12" s="17">
        <v>0.15162245111983499</v>
      </c>
      <c r="AN12" s="17">
        <v>8.8481297260921396E-2</v>
      </c>
      <c r="AO12" s="17">
        <v>0.110369395159195</v>
      </c>
      <c r="AP12" s="17"/>
      <c r="AQ12" s="17">
        <v>0.136105776413392</v>
      </c>
      <c r="AR12" s="17">
        <v>8.9318325341447694E-2</v>
      </c>
      <c r="AS12" s="17">
        <v>7.6961428679215405E-2</v>
      </c>
      <c r="AT12" s="17">
        <v>0.20512636498373099</v>
      </c>
      <c r="AU12" s="17">
        <v>0.12356944320628301</v>
      </c>
      <c r="AV12" s="17"/>
      <c r="AW12" s="17">
        <v>0.13052515289188299</v>
      </c>
      <c r="AX12" s="17">
        <v>8.8621136297178299E-2</v>
      </c>
      <c r="AY12" s="17">
        <v>9.8366323517285303E-2</v>
      </c>
      <c r="AZ12" s="17">
        <v>0.20998023832878601</v>
      </c>
      <c r="BA12" s="17">
        <v>5.3303022131425203E-2</v>
      </c>
      <c r="BB12" s="17"/>
      <c r="BC12" s="17">
        <v>8.7405749510182706E-2</v>
      </c>
      <c r="BD12" s="17">
        <v>0.125391333382184</v>
      </c>
      <c r="BE12" s="17">
        <v>9.8294582253991097E-2</v>
      </c>
      <c r="BF12" s="17">
        <v>0.19071915441144799</v>
      </c>
      <c r="BG12" s="17">
        <v>6.9062960403511106E-2</v>
      </c>
      <c r="BH12" s="17">
        <v>9.9362567600137397E-2</v>
      </c>
      <c r="BI12" s="17"/>
      <c r="BJ12" s="17">
        <v>0.135663807109729</v>
      </c>
      <c r="BK12" s="17">
        <v>0.106837632998249</v>
      </c>
      <c r="BL12" s="17">
        <v>0.102319023250107</v>
      </c>
      <c r="BM12" s="17">
        <v>8.1967490622392697E-2</v>
      </c>
      <c r="BN12" s="17">
        <v>9.5553347549810499E-2</v>
      </c>
    </row>
    <row r="13" spans="2:66" x14ac:dyDescent="0.35">
      <c r="B13" s="18" t="s">
        <v>87</v>
      </c>
      <c r="C13" s="19">
        <v>2.4144116118688799E-2</v>
      </c>
      <c r="D13" s="19">
        <v>2.02546464581356E-2</v>
      </c>
      <c r="E13" s="19">
        <v>2.61963676762373E-2</v>
      </c>
      <c r="F13" s="19"/>
      <c r="G13" s="19">
        <v>6.5925687892167698E-2</v>
      </c>
      <c r="H13" s="19">
        <v>2.1583862141676999E-2</v>
      </c>
      <c r="I13" s="19">
        <v>1.4826406775207E-2</v>
      </c>
      <c r="J13" s="19">
        <v>5.3239841796563804E-3</v>
      </c>
      <c r="K13" s="19">
        <v>4.0863110720132698E-2</v>
      </c>
      <c r="L13" s="19">
        <v>9.7051563122813999E-3</v>
      </c>
      <c r="M13" s="19"/>
      <c r="N13" s="19">
        <v>9.8521277661608002E-3</v>
      </c>
      <c r="O13" s="19">
        <v>2.5220342992003399E-2</v>
      </c>
      <c r="P13" s="19">
        <v>3.19369279006083E-2</v>
      </c>
      <c r="Q13" s="19">
        <v>3.1817522861311398E-2</v>
      </c>
      <c r="R13" s="19"/>
      <c r="S13" s="19">
        <v>3.3930153671211799E-2</v>
      </c>
      <c r="T13" s="19">
        <v>1.8495015904976399E-2</v>
      </c>
      <c r="U13" s="19">
        <v>1.42044623127219E-2</v>
      </c>
      <c r="V13" s="19">
        <v>1.2921785719882801E-2</v>
      </c>
      <c r="W13" s="19">
        <v>1.3191782308056E-2</v>
      </c>
      <c r="X13" s="19">
        <v>6.1976080454443196E-3</v>
      </c>
      <c r="Y13" s="19">
        <v>3.5385213280671401E-2</v>
      </c>
      <c r="Z13" s="19">
        <v>1.09666858947243E-2</v>
      </c>
      <c r="AA13" s="19">
        <v>5.1684679532682402E-2</v>
      </c>
      <c r="AB13" s="19">
        <v>9.6957289049947205E-3</v>
      </c>
      <c r="AC13" s="19">
        <v>3.9525181803889399E-2</v>
      </c>
      <c r="AD13" s="19">
        <v>4.63199594256717E-2</v>
      </c>
      <c r="AE13" s="19"/>
      <c r="AF13" s="19">
        <v>1.21553158175811E-2</v>
      </c>
      <c r="AG13" s="19">
        <v>2.04220776864295E-2</v>
      </c>
      <c r="AH13" s="19">
        <v>4.3388572891327699E-2</v>
      </c>
      <c r="AI13" s="19">
        <v>1.0950887914197901E-2</v>
      </c>
      <c r="AJ13" s="19">
        <v>2.9471390147747599E-2</v>
      </c>
      <c r="AK13" s="19">
        <v>0.101144098299218</v>
      </c>
      <c r="AL13" s="19"/>
      <c r="AM13" s="19">
        <v>1.1352229044923201E-2</v>
      </c>
      <c r="AN13" s="19">
        <v>1.1356324112715199E-2</v>
      </c>
      <c r="AO13" s="19">
        <v>5.2285163235875398E-2</v>
      </c>
      <c r="AP13" s="19"/>
      <c r="AQ13" s="19">
        <v>7.50618182571622E-3</v>
      </c>
      <c r="AR13" s="19">
        <v>2.12050347920648E-2</v>
      </c>
      <c r="AS13" s="19">
        <v>1.3143593368591101E-2</v>
      </c>
      <c r="AT13" s="19">
        <v>7.6303478862700294E-2</v>
      </c>
      <c r="AU13" s="19">
        <v>5.1215706971399898E-2</v>
      </c>
      <c r="AV13" s="19"/>
      <c r="AW13" s="19">
        <v>5.4703530850070004E-3</v>
      </c>
      <c r="AX13" s="19">
        <v>1.7388500401496001E-2</v>
      </c>
      <c r="AY13" s="19">
        <v>2.3673655913776199E-2</v>
      </c>
      <c r="AZ13" s="19">
        <v>2.49566738532652E-2</v>
      </c>
      <c r="BA13" s="19">
        <v>9.9987595845681208E-3</v>
      </c>
      <c r="BB13" s="19"/>
      <c r="BC13" s="19">
        <v>1.87192515193907E-2</v>
      </c>
      <c r="BD13" s="19">
        <v>5.3903046088049E-3</v>
      </c>
      <c r="BE13" s="19">
        <v>2.2485390063564401E-2</v>
      </c>
      <c r="BF13" s="19">
        <v>2.7297105739331601E-2</v>
      </c>
      <c r="BG13" s="19">
        <v>1.6265734352597299E-2</v>
      </c>
      <c r="BH13" s="19">
        <v>6.5159916326573294E-2</v>
      </c>
      <c r="BI13" s="19"/>
      <c r="BJ13" s="19">
        <v>3.3020890504106601E-2</v>
      </c>
      <c r="BK13" s="19">
        <v>2.4114925408099699E-2</v>
      </c>
      <c r="BL13" s="19">
        <v>1.7817261565892199E-2</v>
      </c>
      <c r="BM13" s="19">
        <v>1.9220608171401098E-2</v>
      </c>
      <c r="BN13" s="19">
        <v>0</v>
      </c>
    </row>
    <row r="14" spans="2:66" x14ac:dyDescent="0.35">
      <c r="B14" s="16"/>
      <c r="AF14" s="24"/>
      <c r="AG14" s="24"/>
      <c r="AH14" s="22"/>
      <c r="AI14" s="22"/>
      <c r="AJ14" s="22"/>
    </row>
    <row r="15" spans="2:66" x14ac:dyDescent="0.35">
      <c r="B15" t="s">
        <v>92</v>
      </c>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99</v>
      </c>
      <c r="C9" s="17">
        <v>0.189281957108382</v>
      </c>
      <c r="D9" s="17">
        <v>0.19694031825108399</v>
      </c>
      <c r="E9" s="17">
        <v>0.18074873486545601</v>
      </c>
      <c r="F9" s="17"/>
      <c r="G9" s="17">
        <v>0.25395507432907599</v>
      </c>
      <c r="H9" s="17">
        <v>0.32646818956041501</v>
      </c>
      <c r="I9" s="17">
        <v>0.20389095210330899</v>
      </c>
      <c r="J9" s="17">
        <v>0.144803611447615</v>
      </c>
      <c r="K9" s="17">
        <v>0.108053657021735</v>
      </c>
      <c r="L9" s="17">
        <v>0.112888250430853</v>
      </c>
      <c r="M9" s="17"/>
      <c r="N9" s="17">
        <v>0.23845328648508199</v>
      </c>
      <c r="O9" s="17">
        <v>0.14899648743430999</v>
      </c>
      <c r="P9" s="17">
        <v>0.199218729649497</v>
      </c>
      <c r="Q9" s="17">
        <v>0.16899745727974899</v>
      </c>
      <c r="R9" s="17"/>
      <c r="S9" s="17">
        <v>0.34204006214312999</v>
      </c>
      <c r="T9" s="17">
        <v>0.146298388849293</v>
      </c>
      <c r="U9" s="17">
        <v>0.135447663179146</v>
      </c>
      <c r="V9" s="17">
        <v>0.21833136701754799</v>
      </c>
      <c r="W9" s="17">
        <v>0.189906658962502</v>
      </c>
      <c r="X9" s="17">
        <v>0.14729246370078999</v>
      </c>
      <c r="Y9" s="17">
        <v>0.165751677462147</v>
      </c>
      <c r="Z9" s="17">
        <v>0.16092144765038599</v>
      </c>
      <c r="AA9" s="17">
        <v>0.22885115059532801</v>
      </c>
      <c r="AB9" s="17">
        <v>8.5336584128319098E-2</v>
      </c>
      <c r="AC9" s="17">
        <v>0.178207960681219</v>
      </c>
      <c r="AD9" s="17">
        <v>0.12690933374315599</v>
      </c>
      <c r="AE9" s="17"/>
      <c r="AF9" s="17">
        <v>0.167677664484884</v>
      </c>
      <c r="AG9" s="17">
        <v>0.16078110570453899</v>
      </c>
      <c r="AH9" s="17">
        <v>0.273630985425872</v>
      </c>
      <c r="AI9" s="17">
        <v>0.20689928280544401</v>
      </c>
      <c r="AJ9" s="17">
        <v>0.226874649810069</v>
      </c>
      <c r="AK9" s="17">
        <v>0.15029774258200401</v>
      </c>
      <c r="AL9" s="17"/>
      <c r="AM9" s="17">
        <v>0.15177382214195501</v>
      </c>
      <c r="AN9" s="17">
        <v>0.20151740466676701</v>
      </c>
      <c r="AO9" s="17">
        <v>0.24451986114496899</v>
      </c>
      <c r="AP9" s="17"/>
      <c r="AQ9" s="17">
        <v>0.14522751241933399</v>
      </c>
      <c r="AR9" s="17">
        <v>0.24636645313686201</v>
      </c>
      <c r="AS9" s="17">
        <v>0.19825988183409901</v>
      </c>
      <c r="AT9" s="17">
        <v>0.10096396467657</v>
      </c>
      <c r="AU9" s="17">
        <v>0.18773651068293701</v>
      </c>
      <c r="AV9" s="17"/>
      <c r="AW9" s="17">
        <v>0.13585392402511501</v>
      </c>
      <c r="AX9" s="17">
        <v>0.24054593291092999</v>
      </c>
      <c r="AY9" s="17">
        <v>0.21652328974117299</v>
      </c>
      <c r="AZ9" s="17">
        <v>0.120844528730414</v>
      </c>
      <c r="BA9" s="17">
        <v>0.22112476840303999</v>
      </c>
      <c r="BB9" s="17"/>
      <c r="BC9" s="17">
        <v>0.25309502113763499</v>
      </c>
      <c r="BD9" s="17">
        <v>0.146426934553368</v>
      </c>
      <c r="BE9" s="17">
        <v>0.219512615402533</v>
      </c>
      <c r="BF9" s="17">
        <v>0.12205615828617999</v>
      </c>
      <c r="BG9" s="17">
        <v>0.25273543351135902</v>
      </c>
      <c r="BH9" s="17">
        <v>0.129365080645269</v>
      </c>
      <c r="BI9" s="17"/>
      <c r="BJ9" s="17">
        <v>0.14182492462587601</v>
      </c>
      <c r="BK9" s="17">
        <v>0.17215623247471801</v>
      </c>
      <c r="BL9" s="17">
        <v>0.18861664677832701</v>
      </c>
      <c r="BM9" s="17">
        <v>0.29314971053434802</v>
      </c>
      <c r="BN9" s="17">
        <v>0.46521074957910602</v>
      </c>
    </row>
    <row r="10" spans="2:66" x14ac:dyDescent="0.35">
      <c r="B10" s="18" t="s">
        <v>100</v>
      </c>
      <c r="C10" s="17">
        <v>0.37131980841589401</v>
      </c>
      <c r="D10" s="17">
        <v>0.35298563819101803</v>
      </c>
      <c r="E10" s="17">
        <v>0.38780962446503903</v>
      </c>
      <c r="F10" s="17"/>
      <c r="G10" s="17">
        <v>0.44777718356601298</v>
      </c>
      <c r="H10" s="17">
        <v>0.35035487073841498</v>
      </c>
      <c r="I10" s="17">
        <v>0.40245850028290397</v>
      </c>
      <c r="J10" s="17">
        <v>0.37479625513602399</v>
      </c>
      <c r="K10" s="17">
        <v>0.33817725892971001</v>
      </c>
      <c r="L10" s="17">
        <v>0.33114225711964101</v>
      </c>
      <c r="M10" s="17"/>
      <c r="N10" s="17">
        <v>0.37551029620507598</v>
      </c>
      <c r="O10" s="17">
        <v>0.40383760759068899</v>
      </c>
      <c r="P10" s="17">
        <v>0.35912892714587202</v>
      </c>
      <c r="Q10" s="17">
        <v>0.343599905374248</v>
      </c>
      <c r="R10" s="17"/>
      <c r="S10" s="17">
        <v>0.36887042695611799</v>
      </c>
      <c r="T10" s="17">
        <v>0.382715490365371</v>
      </c>
      <c r="U10" s="17">
        <v>0.41450604886445902</v>
      </c>
      <c r="V10" s="17">
        <v>0.30270940343464903</v>
      </c>
      <c r="W10" s="17">
        <v>0.38594057762016198</v>
      </c>
      <c r="X10" s="17">
        <v>0.36344128150674498</v>
      </c>
      <c r="Y10" s="17">
        <v>0.39153689598776198</v>
      </c>
      <c r="Z10" s="17">
        <v>0.39714994514262902</v>
      </c>
      <c r="AA10" s="17">
        <v>0.37406364583717999</v>
      </c>
      <c r="AB10" s="17">
        <v>0.37912030813849601</v>
      </c>
      <c r="AC10" s="17">
        <v>0.38653537245616598</v>
      </c>
      <c r="AD10" s="17">
        <v>0.26619410383627601</v>
      </c>
      <c r="AE10" s="17"/>
      <c r="AF10" s="17">
        <v>0.35869888186632698</v>
      </c>
      <c r="AG10" s="17">
        <v>0.38699359955642498</v>
      </c>
      <c r="AH10" s="17">
        <v>0.35439949806588</v>
      </c>
      <c r="AI10" s="17">
        <v>0.33834196218559798</v>
      </c>
      <c r="AJ10" s="17">
        <v>0.380898659757547</v>
      </c>
      <c r="AK10" s="17">
        <v>0.438588555915707</v>
      </c>
      <c r="AL10" s="17"/>
      <c r="AM10" s="17">
        <v>0.32849200572741699</v>
      </c>
      <c r="AN10" s="17">
        <v>0.38198703195606698</v>
      </c>
      <c r="AO10" s="17">
        <v>0.35042226729731302</v>
      </c>
      <c r="AP10" s="17"/>
      <c r="AQ10" s="17">
        <v>0.35019310874173998</v>
      </c>
      <c r="AR10" s="17">
        <v>0.39357322922758597</v>
      </c>
      <c r="AS10" s="17">
        <v>0.30488164010418201</v>
      </c>
      <c r="AT10" s="17">
        <v>0.31850494266984197</v>
      </c>
      <c r="AU10" s="17">
        <v>0.387327788437896</v>
      </c>
      <c r="AV10" s="17"/>
      <c r="AW10" s="17">
        <v>0.37299227227495502</v>
      </c>
      <c r="AX10" s="17">
        <v>0.396436288008714</v>
      </c>
      <c r="AY10" s="17">
        <v>0.30871405347195902</v>
      </c>
      <c r="AZ10" s="17">
        <v>0.27357941150526499</v>
      </c>
      <c r="BA10" s="17">
        <v>0.45758140045700701</v>
      </c>
      <c r="BB10" s="17"/>
      <c r="BC10" s="17">
        <v>0.39156150916555599</v>
      </c>
      <c r="BD10" s="17">
        <v>0.36232867882952302</v>
      </c>
      <c r="BE10" s="17">
        <v>0.359859630627411</v>
      </c>
      <c r="BF10" s="17">
        <v>0.29452784864917098</v>
      </c>
      <c r="BG10" s="17">
        <v>0.46986573833679601</v>
      </c>
      <c r="BH10" s="17">
        <v>0.365737091868998</v>
      </c>
      <c r="BI10" s="17"/>
      <c r="BJ10" s="17">
        <v>0.36142584313081499</v>
      </c>
      <c r="BK10" s="17">
        <v>0.39272475275893998</v>
      </c>
      <c r="BL10" s="17">
        <v>0.377148693942501</v>
      </c>
      <c r="BM10" s="17">
        <v>0.39592869729138502</v>
      </c>
      <c r="BN10" s="17">
        <v>0.35003772449939402</v>
      </c>
    </row>
    <row r="11" spans="2:66" x14ac:dyDescent="0.35">
      <c r="B11" s="18" t="s">
        <v>101</v>
      </c>
      <c r="C11" s="17">
        <v>0.30045197517000899</v>
      </c>
      <c r="D11" s="17">
        <v>0.29318296765961899</v>
      </c>
      <c r="E11" s="17">
        <v>0.31051003110756098</v>
      </c>
      <c r="F11" s="17"/>
      <c r="G11" s="17">
        <v>0.21141983144969501</v>
      </c>
      <c r="H11" s="17">
        <v>0.21082666737463501</v>
      </c>
      <c r="I11" s="17">
        <v>0.26008786122683802</v>
      </c>
      <c r="J11" s="17">
        <v>0.335118281780584</v>
      </c>
      <c r="K11" s="17">
        <v>0.35038429064604198</v>
      </c>
      <c r="L11" s="17">
        <v>0.40432202217218799</v>
      </c>
      <c r="M11" s="17"/>
      <c r="N11" s="17">
        <v>0.27217733530445798</v>
      </c>
      <c r="O11" s="17">
        <v>0.31662242147785302</v>
      </c>
      <c r="P11" s="17">
        <v>0.29493043483009701</v>
      </c>
      <c r="Q11" s="17">
        <v>0.31999616480676901</v>
      </c>
      <c r="R11" s="17"/>
      <c r="S11" s="17">
        <v>0.20464188611234699</v>
      </c>
      <c r="T11" s="17">
        <v>0.32042401858248998</v>
      </c>
      <c r="U11" s="17">
        <v>0.31712318936525402</v>
      </c>
      <c r="V11" s="17">
        <v>0.34172197287927902</v>
      </c>
      <c r="W11" s="17">
        <v>0.258487560021467</v>
      </c>
      <c r="X11" s="17">
        <v>0.33479760932575697</v>
      </c>
      <c r="Y11" s="17">
        <v>0.263294062650553</v>
      </c>
      <c r="Z11" s="17">
        <v>0.30495458550551002</v>
      </c>
      <c r="AA11" s="17">
        <v>0.27353769395682398</v>
      </c>
      <c r="AB11" s="17">
        <v>0.38171397636912302</v>
      </c>
      <c r="AC11" s="17">
        <v>0.30807878628014101</v>
      </c>
      <c r="AD11" s="17">
        <v>0.42459652515886098</v>
      </c>
      <c r="AE11" s="17"/>
      <c r="AF11" s="17">
        <v>0.33942407777364803</v>
      </c>
      <c r="AG11" s="17">
        <v>0.31881255940860698</v>
      </c>
      <c r="AH11" s="17">
        <v>0.22606780291078099</v>
      </c>
      <c r="AI11" s="17">
        <v>0.28854338869978102</v>
      </c>
      <c r="AJ11" s="17">
        <v>0.25902552387880601</v>
      </c>
      <c r="AK11" s="17">
        <v>0.20389965512042299</v>
      </c>
      <c r="AL11" s="17"/>
      <c r="AM11" s="17">
        <v>0.332118175961444</v>
      </c>
      <c r="AN11" s="17">
        <v>0.31506637998197001</v>
      </c>
      <c r="AO11" s="17">
        <v>0.25574449015754602</v>
      </c>
      <c r="AP11" s="17"/>
      <c r="AQ11" s="17">
        <v>0.33592710460219499</v>
      </c>
      <c r="AR11" s="17">
        <v>0.27709030857407202</v>
      </c>
      <c r="AS11" s="17">
        <v>0.37905878913775198</v>
      </c>
      <c r="AT11" s="17">
        <v>0.30055028382286397</v>
      </c>
      <c r="AU11" s="17">
        <v>0.24508031646831599</v>
      </c>
      <c r="AV11" s="17"/>
      <c r="AW11" s="17">
        <v>0.32699926071096103</v>
      </c>
      <c r="AX11" s="17">
        <v>0.27374352148935099</v>
      </c>
      <c r="AY11" s="17">
        <v>0.37216841152990299</v>
      </c>
      <c r="AZ11" s="17">
        <v>0.34640103805765399</v>
      </c>
      <c r="BA11" s="17">
        <v>0.25024019740745801</v>
      </c>
      <c r="BB11" s="17"/>
      <c r="BC11" s="17">
        <v>0.27616548205859498</v>
      </c>
      <c r="BD11" s="17">
        <v>0.33971777405791398</v>
      </c>
      <c r="BE11" s="17">
        <v>0.30963127700973397</v>
      </c>
      <c r="BF11" s="17">
        <v>0.32888791195413197</v>
      </c>
      <c r="BG11" s="17">
        <v>0.216906002669461</v>
      </c>
      <c r="BH11" s="17">
        <v>0.34757852248462601</v>
      </c>
      <c r="BI11" s="17"/>
      <c r="BJ11" s="17">
        <v>0.34361428505032399</v>
      </c>
      <c r="BK11" s="17">
        <v>0.28217147009549798</v>
      </c>
      <c r="BL11" s="17">
        <v>0.30678522981447098</v>
      </c>
      <c r="BM11" s="17">
        <v>0.21528306380630299</v>
      </c>
      <c r="BN11" s="17">
        <v>0.112230074040194</v>
      </c>
    </row>
    <row r="12" spans="2:66" x14ac:dyDescent="0.35">
      <c r="B12" s="18" t="s">
        <v>102</v>
      </c>
      <c r="C12" s="17">
        <v>0.10937741860778501</v>
      </c>
      <c r="D12" s="17">
        <v>0.131628417555883</v>
      </c>
      <c r="E12" s="17">
        <v>8.7911930280946196E-2</v>
      </c>
      <c r="F12" s="17"/>
      <c r="G12" s="17">
        <v>3.3800615370683899E-2</v>
      </c>
      <c r="H12" s="17">
        <v>8.5084483520462703E-2</v>
      </c>
      <c r="I12" s="17">
        <v>0.119351373004964</v>
      </c>
      <c r="J12" s="17">
        <v>0.13273738324881201</v>
      </c>
      <c r="K12" s="17">
        <v>0.16368525310179599</v>
      </c>
      <c r="L12" s="17">
        <v>0.116577429517388</v>
      </c>
      <c r="M12" s="17"/>
      <c r="N12" s="17">
        <v>0.100643941599145</v>
      </c>
      <c r="O12" s="17">
        <v>9.4918602680719402E-2</v>
      </c>
      <c r="P12" s="17">
        <v>0.10289512228516801</v>
      </c>
      <c r="Q12" s="17">
        <v>0.13874581610734801</v>
      </c>
      <c r="R12" s="17"/>
      <c r="S12" s="17">
        <v>5.3510163924838802E-2</v>
      </c>
      <c r="T12" s="17">
        <v>0.12848314683815301</v>
      </c>
      <c r="U12" s="17">
        <v>0.12529228221788799</v>
      </c>
      <c r="V12" s="17">
        <v>8.8853693440965401E-2</v>
      </c>
      <c r="W12" s="17">
        <v>0.12512825768449201</v>
      </c>
      <c r="X12" s="17">
        <v>0.14301591761995999</v>
      </c>
      <c r="Y12" s="17">
        <v>0.13222577609139599</v>
      </c>
      <c r="Z12" s="17">
        <v>0.101313745771572</v>
      </c>
      <c r="AA12" s="17">
        <v>8.7499895481260095E-2</v>
      </c>
      <c r="AB12" s="17">
        <v>0.12783129983905001</v>
      </c>
      <c r="AC12" s="17">
        <v>0.105544136905855</v>
      </c>
      <c r="AD12" s="17">
        <v>0.15077695825484699</v>
      </c>
      <c r="AE12" s="17"/>
      <c r="AF12" s="17">
        <v>0.10685896820166001</v>
      </c>
      <c r="AG12" s="17">
        <v>0.108524744593746</v>
      </c>
      <c r="AH12" s="17">
        <v>0.11429991653836399</v>
      </c>
      <c r="AI12" s="17">
        <v>0.149673736855894</v>
      </c>
      <c r="AJ12" s="17">
        <v>0.10791315349313201</v>
      </c>
      <c r="AK12" s="17">
        <v>0.10562001372886801</v>
      </c>
      <c r="AL12" s="17"/>
      <c r="AM12" s="17">
        <v>0.16533037487800101</v>
      </c>
      <c r="AN12" s="17">
        <v>7.7262021777512499E-2</v>
      </c>
      <c r="AO12" s="17">
        <v>0.11796501228509999</v>
      </c>
      <c r="AP12" s="17"/>
      <c r="AQ12" s="17">
        <v>0.15254157264932899</v>
      </c>
      <c r="AR12" s="17">
        <v>5.40771086219939E-2</v>
      </c>
      <c r="AS12" s="17">
        <v>8.7857697630578699E-2</v>
      </c>
      <c r="AT12" s="17">
        <v>0.19319385979360101</v>
      </c>
      <c r="AU12" s="17">
        <v>0.14595929472195299</v>
      </c>
      <c r="AV12" s="17"/>
      <c r="AW12" s="17">
        <v>0.14017223846097501</v>
      </c>
      <c r="AX12" s="17">
        <v>7.0037572829708405E-2</v>
      </c>
      <c r="AY12" s="17">
        <v>6.5088791167338594E-2</v>
      </c>
      <c r="AZ12" s="17">
        <v>0.21880911628232799</v>
      </c>
      <c r="BA12" s="17">
        <v>5.2653199597723598E-2</v>
      </c>
      <c r="BB12" s="17"/>
      <c r="BC12" s="17">
        <v>5.8911953801325898E-2</v>
      </c>
      <c r="BD12" s="17">
        <v>0.13009668886631701</v>
      </c>
      <c r="BE12" s="17">
        <v>8.0514605958261307E-2</v>
      </c>
      <c r="BF12" s="17">
        <v>0.21243654490953801</v>
      </c>
      <c r="BG12" s="17">
        <v>3.7178265987261802E-2</v>
      </c>
      <c r="BH12" s="17">
        <v>9.8708841782695206E-2</v>
      </c>
      <c r="BI12" s="17"/>
      <c r="BJ12" s="17">
        <v>0.116259304932627</v>
      </c>
      <c r="BK12" s="17">
        <v>0.117453943259205</v>
      </c>
      <c r="BL12" s="17">
        <v>0.11130521162835599</v>
      </c>
      <c r="BM12" s="17">
        <v>7.2623738249487202E-2</v>
      </c>
      <c r="BN12" s="17">
        <v>7.2521451881305599E-2</v>
      </c>
    </row>
    <row r="13" spans="2:66" x14ac:dyDescent="0.35">
      <c r="B13" s="18" t="s">
        <v>87</v>
      </c>
      <c r="C13" s="19">
        <v>2.9568840697930601E-2</v>
      </c>
      <c r="D13" s="19">
        <v>2.5262658342395699E-2</v>
      </c>
      <c r="E13" s="19">
        <v>3.3019679280996597E-2</v>
      </c>
      <c r="F13" s="19"/>
      <c r="G13" s="19">
        <v>5.3047295284531698E-2</v>
      </c>
      <c r="H13" s="19">
        <v>2.7265788806072801E-2</v>
      </c>
      <c r="I13" s="19">
        <v>1.42113133819851E-2</v>
      </c>
      <c r="J13" s="19">
        <v>1.2544468386964E-2</v>
      </c>
      <c r="K13" s="19">
        <v>3.9699540300717401E-2</v>
      </c>
      <c r="L13" s="19">
        <v>3.50700407599299E-2</v>
      </c>
      <c r="M13" s="19"/>
      <c r="N13" s="19">
        <v>1.321514040624E-2</v>
      </c>
      <c r="O13" s="19">
        <v>3.56248808164292E-2</v>
      </c>
      <c r="P13" s="19">
        <v>4.3826786089367298E-2</v>
      </c>
      <c r="Q13" s="19">
        <v>2.8660656431886301E-2</v>
      </c>
      <c r="R13" s="19"/>
      <c r="S13" s="19">
        <v>3.09374608635665E-2</v>
      </c>
      <c r="T13" s="19">
        <v>2.2078955364692801E-2</v>
      </c>
      <c r="U13" s="19">
        <v>7.6308163732520399E-3</v>
      </c>
      <c r="V13" s="19">
        <v>4.8383563227559601E-2</v>
      </c>
      <c r="W13" s="19">
        <v>4.0536945711377198E-2</v>
      </c>
      <c r="X13" s="19">
        <v>1.14527278467479E-2</v>
      </c>
      <c r="Y13" s="19">
        <v>4.71915878081417E-2</v>
      </c>
      <c r="Z13" s="19">
        <v>3.5660275929903298E-2</v>
      </c>
      <c r="AA13" s="19">
        <v>3.6047614129407601E-2</v>
      </c>
      <c r="AB13" s="19">
        <v>2.5997831525012099E-2</v>
      </c>
      <c r="AC13" s="19">
        <v>2.1633743676619001E-2</v>
      </c>
      <c r="AD13" s="19">
        <v>3.1523079006858502E-2</v>
      </c>
      <c r="AE13" s="19"/>
      <c r="AF13" s="19">
        <v>2.7340407673481101E-2</v>
      </c>
      <c r="AG13" s="19">
        <v>2.4887990736683401E-2</v>
      </c>
      <c r="AH13" s="19">
        <v>3.1601797059102398E-2</v>
      </c>
      <c r="AI13" s="19">
        <v>1.6541629453283101E-2</v>
      </c>
      <c r="AJ13" s="19">
        <v>2.5288013060445098E-2</v>
      </c>
      <c r="AK13" s="19">
        <v>0.101594032652998</v>
      </c>
      <c r="AL13" s="19"/>
      <c r="AM13" s="19">
        <v>2.2285621291181602E-2</v>
      </c>
      <c r="AN13" s="19">
        <v>2.4167161617683001E-2</v>
      </c>
      <c r="AO13" s="19">
        <v>3.1348369115071301E-2</v>
      </c>
      <c r="AP13" s="19"/>
      <c r="AQ13" s="19">
        <v>1.61107015874019E-2</v>
      </c>
      <c r="AR13" s="19">
        <v>2.8892900439485999E-2</v>
      </c>
      <c r="AS13" s="19">
        <v>2.9941991293389002E-2</v>
      </c>
      <c r="AT13" s="19">
        <v>8.6786949037122599E-2</v>
      </c>
      <c r="AU13" s="19">
        <v>3.3896089688896798E-2</v>
      </c>
      <c r="AV13" s="19"/>
      <c r="AW13" s="19">
        <v>2.39823045279936E-2</v>
      </c>
      <c r="AX13" s="19">
        <v>1.9236684761296599E-2</v>
      </c>
      <c r="AY13" s="19">
        <v>3.75054540896258E-2</v>
      </c>
      <c r="AZ13" s="19">
        <v>4.0365905424339897E-2</v>
      </c>
      <c r="BA13" s="19">
        <v>1.8400434134770601E-2</v>
      </c>
      <c r="BB13" s="19"/>
      <c r="BC13" s="19">
        <v>2.02660338368875E-2</v>
      </c>
      <c r="BD13" s="19">
        <v>2.1429923692877901E-2</v>
      </c>
      <c r="BE13" s="19">
        <v>3.0481871002060099E-2</v>
      </c>
      <c r="BF13" s="19">
        <v>4.2091536200979197E-2</v>
      </c>
      <c r="BG13" s="19">
        <v>2.3314559495122299E-2</v>
      </c>
      <c r="BH13" s="19">
        <v>5.8610463218411901E-2</v>
      </c>
      <c r="BI13" s="19"/>
      <c r="BJ13" s="19">
        <v>3.68756422603582E-2</v>
      </c>
      <c r="BK13" s="19">
        <v>3.5493601411639403E-2</v>
      </c>
      <c r="BL13" s="19">
        <v>1.6144217836344801E-2</v>
      </c>
      <c r="BM13" s="19">
        <v>2.30147901184777E-2</v>
      </c>
      <c r="BN13" s="19">
        <v>0</v>
      </c>
    </row>
    <row r="14" spans="2:66" x14ac:dyDescent="0.35">
      <c r="B14" s="16"/>
      <c r="S14" s="24"/>
      <c r="T14" s="24"/>
      <c r="U14" s="24"/>
      <c r="V14" s="24"/>
      <c r="W14" s="24"/>
      <c r="X14" s="24"/>
      <c r="Y14" s="24"/>
      <c r="Z14" s="24"/>
      <c r="AA14" s="24"/>
      <c r="AF14" s="24"/>
      <c r="AG14" s="24"/>
      <c r="AH14" s="22"/>
      <c r="AI14" s="22"/>
      <c r="AJ14" s="22"/>
    </row>
    <row r="15" spans="2:66" x14ac:dyDescent="0.35">
      <c r="B15" t="s">
        <v>92</v>
      </c>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H18"/>
  <sheetViews>
    <sheetView showGridLines="0" workbookViewId="0">
      <pane xSplit="2" topLeftCell="C1" activePane="topRight" state="frozen"/>
      <selection activeCell="E8" sqref="E8"/>
      <selection pane="topRight" activeCell="C5" sqref="C5"/>
    </sheetView>
  </sheetViews>
  <sheetFormatPr defaultColWidth="10.90625" defaultRowHeight="14.5" x14ac:dyDescent="0.35"/>
  <cols>
    <col min="2" max="2" width="25.7265625" customWidth="1"/>
    <col min="3" max="8" width="20.7265625" customWidth="1"/>
  </cols>
  <sheetData>
    <row r="2" spans="2:34" ht="40" customHeight="1" x14ac:dyDescent="0.35">
      <c r="D2" s="32" t="s">
        <v>113</v>
      </c>
      <c r="E2" s="29"/>
      <c r="F2" s="29"/>
      <c r="G2" s="29"/>
      <c r="H2" s="29"/>
    </row>
    <row r="6" spans="2:34" ht="50" customHeight="1" x14ac:dyDescent="0.35">
      <c r="B6" s="20" t="s">
        <v>15</v>
      </c>
      <c r="C6" s="20" t="s">
        <v>94</v>
      </c>
      <c r="D6" s="20" t="s">
        <v>95</v>
      </c>
      <c r="E6" s="20" t="s">
        <v>96</v>
      </c>
      <c r="F6" s="20" t="s">
        <v>97</v>
      </c>
      <c r="G6" s="20" t="s">
        <v>98</v>
      </c>
    </row>
    <row r="7" spans="2:34" x14ac:dyDescent="0.35">
      <c r="B7" s="18" t="s">
        <v>109</v>
      </c>
      <c r="C7" s="17">
        <v>0.10994603176573001</v>
      </c>
      <c r="D7" s="17">
        <v>0.14125740603943901</v>
      </c>
      <c r="E7" s="17">
        <v>0.11650581331239999</v>
      </c>
      <c r="F7" s="17">
        <v>0.138682234359366</v>
      </c>
      <c r="G7" s="17">
        <v>0.101779823118772</v>
      </c>
    </row>
    <row r="8" spans="2:34" x14ac:dyDescent="0.35">
      <c r="B8" s="18" t="s">
        <v>110</v>
      </c>
      <c r="C8" s="17">
        <v>0.29900971945578197</v>
      </c>
      <c r="D8" s="17">
        <v>0.43396688669080502</v>
      </c>
      <c r="E8" s="27">
        <v>0.4158779603436692</v>
      </c>
      <c r="F8" s="17">
        <v>0.36600220799748201</v>
      </c>
      <c r="G8" s="17">
        <v>0.29269580342914803</v>
      </c>
    </row>
    <row r="9" spans="2:34" x14ac:dyDescent="0.35">
      <c r="B9" s="18" t="s">
        <v>111</v>
      </c>
      <c r="C9" s="17">
        <v>0.322997754348894</v>
      </c>
      <c r="D9" s="17">
        <v>0.24742884407697499</v>
      </c>
      <c r="E9" s="17">
        <v>0.27774495374004399</v>
      </c>
      <c r="F9" s="17">
        <v>0.30863525843733303</v>
      </c>
      <c r="G9" s="17">
        <v>0.35573645459629799</v>
      </c>
    </row>
    <row r="10" spans="2:34" x14ac:dyDescent="0.35">
      <c r="B10" s="18" t="s">
        <v>112</v>
      </c>
      <c r="C10" s="17">
        <v>0.19562494305890701</v>
      </c>
      <c r="D10" s="17">
        <v>0.115721794318579</v>
      </c>
      <c r="E10" s="17">
        <v>0.131130181098711</v>
      </c>
      <c r="F10" s="17">
        <v>0.12292994563889301</v>
      </c>
      <c r="G10" s="17">
        <v>0.157108620810748</v>
      </c>
    </row>
    <row r="11" spans="2:34" x14ac:dyDescent="0.35">
      <c r="B11" s="18" t="s">
        <v>87</v>
      </c>
      <c r="C11" s="17">
        <v>7.2421551370686205E-2</v>
      </c>
      <c r="D11" s="17">
        <v>6.1625068874202098E-2</v>
      </c>
      <c r="E11" s="26">
        <v>5.8741091505175799E-2</v>
      </c>
      <c r="F11" s="17">
        <v>6.3750353566927404E-2</v>
      </c>
      <c r="G11" s="17">
        <v>9.2679298045033595E-2</v>
      </c>
    </row>
    <row r="12" spans="2:34" x14ac:dyDescent="0.35">
      <c r="B12" s="16"/>
      <c r="C12" s="23"/>
      <c r="D12" s="23"/>
      <c r="F12" s="23"/>
      <c r="G12" s="23"/>
    </row>
    <row r="13" spans="2:34" x14ac:dyDescent="0.35">
      <c r="B13" t="s">
        <v>92</v>
      </c>
    </row>
    <row r="14" spans="2:34" x14ac:dyDescent="0.35">
      <c r="B14" t="s">
        <v>93</v>
      </c>
      <c r="C14" s="24"/>
      <c r="D14" s="24"/>
      <c r="E14" s="24"/>
      <c r="F14" s="24"/>
      <c r="G14" s="24"/>
      <c r="AH14" s="22">
        <v>5.8245680761114298E-2</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109</v>
      </c>
      <c r="C9" s="17">
        <v>0.10994603176573001</v>
      </c>
      <c r="D9" s="17">
        <v>0.130023217564086</v>
      </c>
      <c r="E9" s="17">
        <v>8.9647967358683397E-2</v>
      </c>
      <c r="F9" s="17"/>
      <c r="G9" s="17">
        <v>0.12656618776367701</v>
      </c>
      <c r="H9" s="17">
        <v>0.135177471369409</v>
      </c>
      <c r="I9" s="17">
        <v>9.8234980004749506E-2</v>
      </c>
      <c r="J9" s="17">
        <v>9.3193995783809797E-2</v>
      </c>
      <c r="K9" s="17">
        <v>0.11135186554565001</v>
      </c>
      <c r="L9" s="17">
        <v>0.10036114585488599</v>
      </c>
      <c r="M9" s="17"/>
      <c r="N9" s="17">
        <v>0.152868233234107</v>
      </c>
      <c r="O9" s="17">
        <v>8.1987758212065803E-2</v>
      </c>
      <c r="P9" s="17">
        <v>9.3939497375600298E-2</v>
      </c>
      <c r="Q9" s="17">
        <v>0.103786476497329</v>
      </c>
      <c r="R9" s="17"/>
      <c r="S9" s="17">
        <v>0.15572917180743401</v>
      </c>
      <c r="T9" s="17">
        <v>6.3063798148995903E-2</v>
      </c>
      <c r="U9" s="17">
        <v>0.128819535207821</v>
      </c>
      <c r="V9" s="17">
        <v>0.108520401977502</v>
      </c>
      <c r="W9" s="17">
        <v>0.108604958836394</v>
      </c>
      <c r="X9" s="17">
        <v>0.104316773970174</v>
      </c>
      <c r="Y9" s="17">
        <v>9.6059149614325601E-2</v>
      </c>
      <c r="Z9" s="17">
        <v>6.4324011720871904E-2</v>
      </c>
      <c r="AA9" s="17">
        <v>0.13111653119695399</v>
      </c>
      <c r="AB9" s="17">
        <v>0.102706186016882</v>
      </c>
      <c r="AC9" s="17">
        <v>0.117627849911129</v>
      </c>
      <c r="AD9" s="17">
        <v>0.102233034038721</v>
      </c>
      <c r="AE9" s="17"/>
      <c r="AF9" s="17">
        <v>0.14225117313563301</v>
      </c>
      <c r="AG9" s="17">
        <v>6.8761337760887595E-2</v>
      </c>
      <c r="AH9" s="17">
        <v>7.0725229115956897E-2</v>
      </c>
      <c r="AI9" s="17">
        <v>0.156321970843667</v>
      </c>
      <c r="AJ9" s="17">
        <v>0.10402748225569</v>
      </c>
      <c r="AK9" s="17">
        <v>7.9504986690129703E-2</v>
      </c>
      <c r="AL9" s="17"/>
      <c r="AM9" s="17">
        <v>0.128679866298261</v>
      </c>
      <c r="AN9" s="17">
        <v>0.112352218206383</v>
      </c>
      <c r="AO9" s="17">
        <v>8.5067858012024405E-2</v>
      </c>
      <c r="AP9" s="17"/>
      <c r="AQ9" s="17">
        <v>0.11492290284277</v>
      </c>
      <c r="AR9" s="17">
        <v>0.14014035836963901</v>
      </c>
      <c r="AS9" s="17">
        <v>6.0666196193472598E-2</v>
      </c>
      <c r="AT9" s="17">
        <v>0.122553106311533</v>
      </c>
      <c r="AU9" s="17">
        <v>8.0738329064928505E-2</v>
      </c>
      <c r="AV9" s="17"/>
      <c r="AW9" s="17">
        <v>0.11376369507972101</v>
      </c>
      <c r="AX9" s="17">
        <v>0.13510954135952399</v>
      </c>
      <c r="AY9" s="17">
        <v>7.0704263125888706E-2</v>
      </c>
      <c r="AZ9" s="17">
        <v>0.119614515482395</v>
      </c>
      <c r="BA9" s="17">
        <v>9.7797936030206603E-2</v>
      </c>
      <c r="BB9" s="17"/>
      <c r="BC9" s="17">
        <v>0.14054330464329301</v>
      </c>
      <c r="BD9" s="17">
        <v>0.10829687403777399</v>
      </c>
      <c r="BE9" s="17">
        <v>5.7059408803713602E-2</v>
      </c>
      <c r="BF9" s="17">
        <v>0.13611424176709899</v>
      </c>
      <c r="BG9" s="17">
        <v>9.6867138737120204E-2</v>
      </c>
      <c r="BH9" s="17">
        <v>5.7587352749232802E-2</v>
      </c>
      <c r="BI9" s="17"/>
      <c r="BJ9" s="17">
        <v>9.2609539311066497E-2</v>
      </c>
      <c r="BK9" s="17">
        <v>8.3273430172020602E-2</v>
      </c>
      <c r="BL9" s="17">
        <v>0.10456782155221001</v>
      </c>
      <c r="BM9" s="17">
        <v>0.168387612062806</v>
      </c>
      <c r="BN9" s="17">
        <v>0.24000700319965099</v>
      </c>
    </row>
    <row r="10" spans="2:66" x14ac:dyDescent="0.35">
      <c r="B10" s="18" t="s">
        <v>110</v>
      </c>
      <c r="C10" s="17">
        <v>0.29900971945578197</v>
      </c>
      <c r="D10" s="17">
        <v>0.30031013192038303</v>
      </c>
      <c r="E10" s="17">
        <v>0.30070347787857099</v>
      </c>
      <c r="F10" s="17"/>
      <c r="G10" s="17">
        <v>0.26890794632461901</v>
      </c>
      <c r="H10" s="17">
        <v>0.29510612037874001</v>
      </c>
      <c r="I10" s="17">
        <v>0.27536877504323198</v>
      </c>
      <c r="J10" s="17">
        <v>0.323001396996349</v>
      </c>
      <c r="K10" s="17">
        <v>0.30239500567553701</v>
      </c>
      <c r="L10" s="17">
        <v>0.31991177104534602</v>
      </c>
      <c r="M10" s="17"/>
      <c r="N10" s="17">
        <v>0.32107073386838197</v>
      </c>
      <c r="O10" s="17">
        <v>0.29505363698891701</v>
      </c>
      <c r="P10" s="17">
        <v>0.31222135689811298</v>
      </c>
      <c r="Q10" s="17">
        <v>0.26884804606115198</v>
      </c>
      <c r="R10" s="17"/>
      <c r="S10" s="17">
        <v>0.27796201803133302</v>
      </c>
      <c r="T10" s="17">
        <v>0.30343328137305903</v>
      </c>
      <c r="U10" s="17">
        <v>0.266171096795072</v>
      </c>
      <c r="V10" s="17">
        <v>0.31382146105140801</v>
      </c>
      <c r="W10" s="17">
        <v>0.31398435997027702</v>
      </c>
      <c r="X10" s="17">
        <v>0.25380627276933299</v>
      </c>
      <c r="Y10" s="17">
        <v>0.29242172720716297</v>
      </c>
      <c r="Z10" s="17">
        <v>0.394819194716241</v>
      </c>
      <c r="AA10" s="17">
        <v>0.280513769655028</v>
      </c>
      <c r="AB10" s="17">
        <v>0.37732478906371802</v>
      </c>
      <c r="AC10" s="17">
        <v>0.25211199506232101</v>
      </c>
      <c r="AD10" s="17">
        <v>0.32339357409422298</v>
      </c>
      <c r="AE10" s="17"/>
      <c r="AF10" s="17">
        <v>0.33302585629247999</v>
      </c>
      <c r="AG10" s="17">
        <v>0.30469055206489198</v>
      </c>
      <c r="AH10" s="17">
        <v>0.31277887451189401</v>
      </c>
      <c r="AI10" s="17">
        <v>0.24700417673055</v>
      </c>
      <c r="AJ10" s="17">
        <v>0.273079543702269</v>
      </c>
      <c r="AK10" s="17">
        <v>0.14406661291276099</v>
      </c>
      <c r="AL10" s="17"/>
      <c r="AM10" s="17">
        <v>0.28877872671935401</v>
      </c>
      <c r="AN10" s="17">
        <v>0.31752921402642698</v>
      </c>
      <c r="AO10" s="17">
        <v>0.30470258831652902</v>
      </c>
      <c r="AP10" s="17"/>
      <c r="AQ10" s="17">
        <v>0.30068247305182999</v>
      </c>
      <c r="AR10" s="17">
        <v>0.32669348272417498</v>
      </c>
      <c r="AS10" s="17">
        <v>0.27507164341538198</v>
      </c>
      <c r="AT10" s="17">
        <v>0.23237493780000101</v>
      </c>
      <c r="AU10" s="17">
        <v>0.29413371471130301</v>
      </c>
      <c r="AV10" s="17"/>
      <c r="AW10" s="17">
        <v>0.31597479664591299</v>
      </c>
      <c r="AX10" s="17">
        <v>0.32284969495715299</v>
      </c>
      <c r="AY10" s="17">
        <v>0.26707920315401401</v>
      </c>
      <c r="AZ10" s="17">
        <v>0.28498244971318598</v>
      </c>
      <c r="BA10" s="17">
        <v>0.25573612999402801</v>
      </c>
      <c r="BB10" s="17"/>
      <c r="BC10" s="17">
        <v>0.31734474402663099</v>
      </c>
      <c r="BD10" s="17">
        <v>0.33209533677199699</v>
      </c>
      <c r="BE10" s="17">
        <v>0.29536218511532603</v>
      </c>
      <c r="BF10" s="17">
        <v>0.282771566877006</v>
      </c>
      <c r="BG10" s="17">
        <v>0.239430937624657</v>
      </c>
      <c r="BH10" s="17">
        <v>0.24545585395040401</v>
      </c>
      <c r="BI10" s="17"/>
      <c r="BJ10" s="17">
        <v>0.28917286906862899</v>
      </c>
      <c r="BK10" s="17">
        <v>0.30714543338565498</v>
      </c>
      <c r="BL10" s="17">
        <v>0.295840846919457</v>
      </c>
      <c r="BM10" s="17">
        <v>0.31173108034088698</v>
      </c>
      <c r="BN10" s="17">
        <v>0.39388393930705001</v>
      </c>
    </row>
    <row r="11" spans="2:66" x14ac:dyDescent="0.35">
      <c r="B11" s="18" t="s">
        <v>111</v>
      </c>
      <c r="C11" s="17">
        <v>0.322997754348894</v>
      </c>
      <c r="D11" s="17">
        <v>0.317314618994544</v>
      </c>
      <c r="E11" s="17">
        <v>0.32976275040108699</v>
      </c>
      <c r="F11" s="17"/>
      <c r="G11" s="17">
        <v>0.33590402502094402</v>
      </c>
      <c r="H11" s="17">
        <v>0.30346180469740902</v>
      </c>
      <c r="I11" s="17">
        <v>0.34177674333083602</v>
      </c>
      <c r="J11" s="17">
        <v>0.29518171976039798</v>
      </c>
      <c r="K11" s="17">
        <v>0.36664052446930101</v>
      </c>
      <c r="L11" s="17">
        <v>0.30822380438852098</v>
      </c>
      <c r="M11" s="17"/>
      <c r="N11" s="17">
        <v>0.31030371623136499</v>
      </c>
      <c r="O11" s="17">
        <v>0.32758967908937697</v>
      </c>
      <c r="P11" s="17">
        <v>0.358173528353743</v>
      </c>
      <c r="Q11" s="17">
        <v>0.302176381856607</v>
      </c>
      <c r="R11" s="17"/>
      <c r="S11" s="17">
        <v>0.30711480976228001</v>
      </c>
      <c r="T11" s="17">
        <v>0.35057751898268402</v>
      </c>
      <c r="U11" s="17">
        <v>0.36921235864131902</v>
      </c>
      <c r="V11" s="17">
        <v>0.29364344348627502</v>
      </c>
      <c r="W11" s="17">
        <v>0.29616625558388099</v>
      </c>
      <c r="X11" s="17">
        <v>0.36630680212081901</v>
      </c>
      <c r="Y11" s="17">
        <v>0.300245140040452</v>
      </c>
      <c r="Z11" s="17">
        <v>0.30166577235209402</v>
      </c>
      <c r="AA11" s="17">
        <v>0.32910362055555198</v>
      </c>
      <c r="AB11" s="17">
        <v>0.30614883384175701</v>
      </c>
      <c r="AC11" s="17">
        <v>0.31196551533057298</v>
      </c>
      <c r="AD11" s="17">
        <v>0.31039957299867199</v>
      </c>
      <c r="AE11" s="17"/>
      <c r="AF11" s="17">
        <v>0.30822374415242598</v>
      </c>
      <c r="AG11" s="17">
        <v>0.36739102279381403</v>
      </c>
      <c r="AH11" s="17">
        <v>0.26958107909534301</v>
      </c>
      <c r="AI11" s="17">
        <v>0.28706286782844398</v>
      </c>
      <c r="AJ11" s="17">
        <v>0.329021952867662</v>
      </c>
      <c r="AK11" s="17">
        <v>0.404894673234655</v>
      </c>
      <c r="AL11" s="17"/>
      <c r="AM11" s="17">
        <v>0.32999452566251403</v>
      </c>
      <c r="AN11" s="17">
        <v>0.31848600987890002</v>
      </c>
      <c r="AO11" s="17">
        <v>0.30474435588184401</v>
      </c>
      <c r="AP11" s="17"/>
      <c r="AQ11" s="17">
        <v>0.339674660534178</v>
      </c>
      <c r="AR11" s="17">
        <v>0.30285244057493899</v>
      </c>
      <c r="AS11" s="17">
        <v>0.38729150053988698</v>
      </c>
      <c r="AT11" s="17">
        <v>0.25145353586242603</v>
      </c>
      <c r="AU11" s="17">
        <v>0.29867696060968302</v>
      </c>
      <c r="AV11" s="17"/>
      <c r="AW11" s="17">
        <v>0.322110736929971</v>
      </c>
      <c r="AX11" s="17">
        <v>0.312570490329318</v>
      </c>
      <c r="AY11" s="17">
        <v>0.39903118841919</v>
      </c>
      <c r="AZ11" s="17">
        <v>0.325177752795556</v>
      </c>
      <c r="BA11" s="17">
        <v>0.35405757329508197</v>
      </c>
      <c r="BB11" s="17"/>
      <c r="BC11" s="17">
        <v>0.32177711989854602</v>
      </c>
      <c r="BD11" s="17">
        <v>0.32109195521609002</v>
      </c>
      <c r="BE11" s="17">
        <v>0.38672439057161301</v>
      </c>
      <c r="BF11" s="17">
        <v>0.32429536547375598</v>
      </c>
      <c r="BG11" s="17">
        <v>0.35333757039854202</v>
      </c>
      <c r="BH11" s="17">
        <v>0.32173342972942098</v>
      </c>
      <c r="BI11" s="17"/>
      <c r="BJ11" s="17">
        <v>0.33622001923362499</v>
      </c>
      <c r="BK11" s="17">
        <v>0.30191248168110402</v>
      </c>
      <c r="BL11" s="17">
        <v>0.34767784099965299</v>
      </c>
      <c r="BM11" s="17">
        <v>0.28752692919101203</v>
      </c>
      <c r="BN11" s="17">
        <v>0.248583485896201</v>
      </c>
    </row>
    <row r="12" spans="2:66" x14ac:dyDescent="0.35">
      <c r="B12" s="18" t="s">
        <v>112</v>
      </c>
      <c r="C12" s="17">
        <v>0.19562494305890701</v>
      </c>
      <c r="D12" s="17">
        <v>0.18755379673820599</v>
      </c>
      <c r="E12" s="17">
        <v>0.200356869939425</v>
      </c>
      <c r="F12" s="17"/>
      <c r="G12" s="17">
        <v>0.191361610123334</v>
      </c>
      <c r="H12" s="17">
        <v>0.21187253994119601</v>
      </c>
      <c r="I12" s="17">
        <v>0.238102831962511</v>
      </c>
      <c r="J12" s="17">
        <v>0.195057977849345</v>
      </c>
      <c r="K12" s="17">
        <v>0.13278250283836601</v>
      </c>
      <c r="L12" s="17">
        <v>0.193418979037591</v>
      </c>
      <c r="M12" s="17"/>
      <c r="N12" s="17">
        <v>0.174108950670885</v>
      </c>
      <c r="O12" s="17">
        <v>0.225336931676867</v>
      </c>
      <c r="P12" s="17">
        <v>0.16227714613274699</v>
      </c>
      <c r="Q12" s="17">
        <v>0.21928044939336</v>
      </c>
      <c r="R12" s="17"/>
      <c r="S12" s="17">
        <v>0.18913941028436901</v>
      </c>
      <c r="T12" s="17">
        <v>0.202395358786533</v>
      </c>
      <c r="U12" s="17">
        <v>0.150469098043674</v>
      </c>
      <c r="V12" s="17">
        <v>0.20134347147988599</v>
      </c>
      <c r="W12" s="17">
        <v>0.21894807541813999</v>
      </c>
      <c r="X12" s="17">
        <v>0.23343690907685499</v>
      </c>
      <c r="Y12" s="17">
        <v>0.22968553688290699</v>
      </c>
      <c r="Z12" s="17">
        <v>0.153934708880929</v>
      </c>
      <c r="AA12" s="17">
        <v>0.191423898778628</v>
      </c>
      <c r="AB12" s="17">
        <v>0.138666660298885</v>
      </c>
      <c r="AC12" s="17">
        <v>0.245710039785526</v>
      </c>
      <c r="AD12" s="17">
        <v>0.19956227644639901</v>
      </c>
      <c r="AE12" s="17"/>
      <c r="AF12" s="17">
        <v>0.14923642401634599</v>
      </c>
      <c r="AG12" s="17">
        <v>0.196343242027154</v>
      </c>
      <c r="AH12" s="17">
        <v>0.250458956950666</v>
      </c>
      <c r="AI12" s="17">
        <v>0.19117058734815501</v>
      </c>
      <c r="AJ12" s="17">
        <v>0.23613891170886001</v>
      </c>
      <c r="AK12" s="17">
        <v>0.26616031105133597</v>
      </c>
      <c r="AL12" s="17"/>
      <c r="AM12" s="17">
        <v>0.17886857597504599</v>
      </c>
      <c r="AN12" s="17">
        <v>0.19143509363230199</v>
      </c>
      <c r="AO12" s="17">
        <v>0.21337622695490599</v>
      </c>
      <c r="AP12" s="17"/>
      <c r="AQ12" s="17">
        <v>0.17591671908499701</v>
      </c>
      <c r="AR12" s="17">
        <v>0.17239716018698001</v>
      </c>
      <c r="AS12" s="17">
        <v>0.236421605398699</v>
      </c>
      <c r="AT12" s="17">
        <v>0.29289027729857497</v>
      </c>
      <c r="AU12" s="17">
        <v>0.21546550630069999</v>
      </c>
      <c r="AV12" s="17"/>
      <c r="AW12" s="17">
        <v>0.17169977708904199</v>
      </c>
      <c r="AX12" s="17">
        <v>0.175086118780341</v>
      </c>
      <c r="AY12" s="17">
        <v>0.205558690878344</v>
      </c>
      <c r="AZ12" s="17">
        <v>0.19587188511197001</v>
      </c>
      <c r="BA12" s="17">
        <v>0.19231424941285699</v>
      </c>
      <c r="BB12" s="17"/>
      <c r="BC12" s="17">
        <v>0.170117427567473</v>
      </c>
      <c r="BD12" s="17">
        <v>0.16655858530304199</v>
      </c>
      <c r="BE12" s="17">
        <v>0.21602007533206799</v>
      </c>
      <c r="BF12" s="17">
        <v>0.18641383383499599</v>
      </c>
      <c r="BG12" s="17">
        <v>0.242937694413047</v>
      </c>
      <c r="BH12" s="17">
        <v>0.24153212460423201</v>
      </c>
      <c r="BI12" s="17"/>
      <c r="BJ12" s="17">
        <v>0.18880106063295601</v>
      </c>
      <c r="BK12" s="17">
        <v>0.21277189528100399</v>
      </c>
      <c r="BL12" s="17">
        <v>0.19532750118728101</v>
      </c>
      <c r="BM12" s="17">
        <v>0.18588225037197401</v>
      </c>
      <c r="BN12" s="17">
        <v>9.6851980332198606E-2</v>
      </c>
    </row>
    <row r="13" spans="2:66" x14ac:dyDescent="0.35">
      <c r="B13" s="18" t="s">
        <v>87</v>
      </c>
      <c r="C13" s="19">
        <v>7.2421551370686205E-2</v>
      </c>
      <c r="D13" s="19">
        <v>6.4798234782781003E-2</v>
      </c>
      <c r="E13" s="19">
        <v>7.9528934422233605E-2</v>
      </c>
      <c r="F13" s="19"/>
      <c r="G13" s="19">
        <v>7.7260230767426399E-2</v>
      </c>
      <c r="H13" s="19">
        <v>5.4382063613246497E-2</v>
      </c>
      <c r="I13" s="19">
        <v>4.65166696586711E-2</v>
      </c>
      <c r="J13" s="19">
        <v>9.3564909610098002E-2</v>
      </c>
      <c r="K13" s="19">
        <v>8.6830101471146406E-2</v>
      </c>
      <c r="L13" s="19">
        <v>7.8084299673654406E-2</v>
      </c>
      <c r="M13" s="19"/>
      <c r="N13" s="19">
        <v>4.1648365995260297E-2</v>
      </c>
      <c r="O13" s="19">
        <v>7.0031994032773395E-2</v>
      </c>
      <c r="P13" s="19">
        <v>7.3388471239796596E-2</v>
      </c>
      <c r="Q13" s="19">
        <v>0.10590864619155101</v>
      </c>
      <c r="R13" s="19"/>
      <c r="S13" s="19">
        <v>7.0054590114583898E-2</v>
      </c>
      <c r="T13" s="19">
        <v>8.0530042708727406E-2</v>
      </c>
      <c r="U13" s="19">
        <v>8.53279113121128E-2</v>
      </c>
      <c r="V13" s="19">
        <v>8.2671222004929101E-2</v>
      </c>
      <c r="W13" s="19">
        <v>6.2296350191307498E-2</v>
      </c>
      <c r="X13" s="19">
        <v>4.2133242062819598E-2</v>
      </c>
      <c r="Y13" s="19">
        <v>8.15884462551522E-2</v>
      </c>
      <c r="Z13" s="19">
        <v>8.5256312329863998E-2</v>
      </c>
      <c r="AA13" s="19">
        <v>6.7842179813837694E-2</v>
      </c>
      <c r="AB13" s="19">
        <v>7.5153530778758304E-2</v>
      </c>
      <c r="AC13" s="19">
        <v>7.2584599910450895E-2</v>
      </c>
      <c r="AD13" s="19">
        <v>6.4411542421984699E-2</v>
      </c>
      <c r="AE13" s="19"/>
      <c r="AF13" s="19">
        <v>6.7262802403114899E-2</v>
      </c>
      <c r="AG13" s="19">
        <v>6.2813845353251505E-2</v>
      </c>
      <c r="AH13" s="19">
        <v>9.6455860326140605E-2</v>
      </c>
      <c r="AI13" s="19">
        <v>0.118440397249184</v>
      </c>
      <c r="AJ13" s="19">
        <v>5.7732109465518301E-2</v>
      </c>
      <c r="AK13" s="19">
        <v>0.105373416111118</v>
      </c>
      <c r="AL13" s="19"/>
      <c r="AM13" s="19">
        <v>7.3678305344825099E-2</v>
      </c>
      <c r="AN13" s="19">
        <v>6.0197464255988598E-2</v>
      </c>
      <c r="AO13" s="19">
        <v>9.2108970834696505E-2</v>
      </c>
      <c r="AP13" s="19"/>
      <c r="AQ13" s="19">
        <v>6.8803244486225407E-2</v>
      </c>
      <c r="AR13" s="19">
        <v>5.7916558144267397E-2</v>
      </c>
      <c r="AS13" s="19">
        <v>4.0549054452559102E-2</v>
      </c>
      <c r="AT13" s="19">
        <v>0.100728142727465</v>
      </c>
      <c r="AU13" s="19">
        <v>0.110985489313386</v>
      </c>
      <c r="AV13" s="19"/>
      <c r="AW13" s="19">
        <v>7.6450994255352497E-2</v>
      </c>
      <c r="AX13" s="19">
        <v>5.4384154573664703E-2</v>
      </c>
      <c r="AY13" s="19">
        <v>5.7626654422562901E-2</v>
      </c>
      <c r="AZ13" s="19">
        <v>7.4353396896893506E-2</v>
      </c>
      <c r="BA13" s="19">
        <v>0.100094111267827</v>
      </c>
      <c r="BB13" s="19"/>
      <c r="BC13" s="19">
        <v>5.0217403864056799E-2</v>
      </c>
      <c r="BD13" s="19">
        <v>7.1957248671097998E-2</v>
      </c>
      <c r="BE13" s="19">
        <v>4.4833940177279E-2</v>
      </c>
      <c r="BF13" s="19">
        <v>7.04049920471429E-2</v>
      </c>
      <c r="BG13" s="19">
        <v>6.7426658826632901E-2</v>
      </c>
      <c r="BH13" s="19">
        <v>0.13369123896671101</v>
      </c>
      <c r="BI13" s="19"/>
      <c r="BJ13" s="19">
        <v>9.3196511753723094E-2</v>
      </c>
      <c r="BK13" s="19">
        <v>9.4896759480216503E-2</v>
      </c>
      <c r="BL13" s="19">
        <v>5.6585989341397802E-2</v>
      </c>
      <c r="BM13" s="19">
        <v>4.6472128033320403E-2</v>
      </c>
      <c r="BN13" s="19">
        <v>2.0673591264898698E-2</v>
      </c>
    </row>
    <row r="14" spans="2:66" x14ac:dyDescent="0.35">
      <c r="B14" s="16"/>
      <c r="N14" s="24"/>
      <c r="O14" s="24"/>
      <c r="P14" s="24"/>
      <c r="Q14" s="24"/>
      <c r="S14" s="24"/>
      <c r="T14" s="24"/>
      <c r="U14" s="24"/>
      <c r="V14" s="24"/>
      <c r="W14" s="24"/>
      <c r="X14" s="24"/>
      <c r="Y14" s="24"/>
      <c r="Z14" s="24"/>
      <c r="AA14" s="24"/>
      <c r="AF14" s="17"/>
      <c r="AG14" s="17"/>
      <c r="AH14" s="17"/>
      <c r="AI14" s="17"/>
      <c r="AJ14" s="17"/>
      <c r="AK14" s="17"/>
      <c r="AL14" s="17"/>
    </row>
    <row r="15" spans="2:66" x14ac:dyDescent="0.35">
      <c r="B15" t="s">
        <v>92</v>
      </c>
      <c r="S15" s="24"/>
      <c r="T15" s="24"/>
      <c r="U15" s="24"/>
      <c r="V15" s="24"/>
      <c r="W15" s="24"/>
      <c r="X15" s="24"/>
      <c r="Y15" s="24"/>
      <c r="Z15" s="24"/>
      <c r="AA15" s="24"/>
      <c r="AF15" s="24"/>
      <c r="AG15" s="24"/>
      <c r="AH15" s="24"/>
      <c r="AI15" s="24"/>
      <c r="AJ15" s="24"/>
      <c r="AK15" s="24"/>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109</v>
      </c>
      <c r="C9" s="17">
        <v>0.14125740603943901</v>
      </c>
      <c r="D9" s="17">
        <v>0.15486046443665699</v>
      </c>
      <c r="E9" s="17">
        <v>0.127577764848813</v>
      </c>
      <c r="F9" s="17"/>
      <c r="G9" s="17">
        <v>0.161690710707245</v>
      </c>
      <c r="H9" s="17">
        <v>0.163827437227485</v>
      </c>
      <c r="I9" s="17">
        <v>0.152078828224983</v>
      </c>
      <c r="J9" s="17">
        <v>0.12803270138414799</v>
      </c>
      <c r="K9" s="17">
        <v>0.12905743157965099</v>
      </c>
      <c r="L9" s="17">
        <v>0.119282238735299</v>
      </c>
      <c r="M9" s="17"/>
      <c r="N9" s="17">
        <v>0.178130773965893</v>
      </c>
      <c r="O9" s="17">
        <v>0.115875258429015</v>
      </c>
      <c r="P9" s="17">
        <v>0.14077586779609799</v>
      </c>
      <c r="Q9" s="17">
        <v>0.127448328331734</v>
      </c>
      <c r="R9" s="17"/>
      <c r="S9" s="17">
        <v>0.19940514818744801</v>
      </c>
      <c r="T9" s="17">
        <v>9.3143500096717805E-2</v>
      </c>
      <c r="U9" s="17">
        <v>0.10885858039538999</v>
      </c>
      <c r="V9" s="17">
        <v>0.15270684789783301</v>
      </c>
      <c r="W9" s="17">
        <v>0.13470574314266601</v>
      </c>
      <c r="X9" s="17">
        <v>0.131366133007532</v>
      </c>
      <c r="Y9" s="17">
        <v>0.142502728147264</v>
      </c>
      <c r="Z9" s="17">
        <v>0.121651817943421</v>
      </c>
      <c r="AA9" s="17">
        <v>0.17443306436261799</v>
      </c>
      <c r="AB9" s="17">
        <v>0.16226204247441101</v>
      </c>
      <c r="AC9" s="17">
        <v>8.7837320692241594E-2</v>
      </c>
      <c r="AD9" s="17">
        <v>0.101904943433156</v>
      </c>
      <c r="AE9" s="17"/>
      <c r="AF9" s="17">
        <v>0.16905415026789999</v>
      </c>
      <c r="AG9" s="17">
        <v>0.115176498156829</v>
      </c>
      <c r="AH9" s="17">
        <v>0.16081794409983199</v>
      </c>
      <c r="AI9" s="17">
        <v>0.16757438871270899</v>
      </c>
      <c r="AJ9" s="17">
        <v>0.113437764155495</v>
      </c>
      <c r="AK9" s="17">
        <v>9.7913352453843999E-2</v>
      </c>
      <c r="AL9" s="17"/>
      <c r="AM9" s="17">
        <v>0.160025914645788</v>
      </c>
      <c r="AN9" s="17">
        <v>0.14629433085596899</v>
      </c>
      <c r="AO9" s="17">
        <v>0.103863206716649</v>
      </c>
      <c r="AP9" s="17"/>
      <c r="AQ9" s="17">
        <v>0.159842146087983</v>
      </c>
      <c r="AR9" s="17">
        <v>0.166216407082561</v>
      </c>
      <c r="AS9" s="17">
        <v>8.2426419639164097E-2</v>
      </c>
      <c r="AT9" s="17">
        <v>0.221322599416062</v>
      </c>
      <c r="AU9" s="17">
        <v>9.9358320264127498E-2</v>
      </c>
      <c r="AV9" s="17"/>
      <c r="AW9" s="17">
        <v>0.16635699642639801</v>
      </c>
      <c r="AX9" s="17">
        <v>0.16827081500362401</v>
      </c>
      <c r="AY9" s="17">
        <v>9.6647062339526205E-2</v>
      </c>
      <c r="AZ9" s="17">
        <v>0.13487335472105599</v>
      </c>
      <c r="BA9" s="17">
        <v>9.3602454629024195E-2</v>
      </c>
      <c r="BB9" s="17"/>
      <c r="BC9" s="17">
        <v>0.17066834113954399</v>
      </c>
      <c r="BD9" s="17">
        <v>0.15659522380483101</v>
      </c>
      <c r="BE9" s="17">
        <v>0.10338710558615199</v>
      </c>
      <c r="BF9" s="17">
        <v>0.16378250738501099</v>
      </c>
      <c r="BG9" s="17">
        <v>9.8249382520134307E-2</v>
      </c>
      <c r="BH9" s="17">
        <v>9.4406008452649598E-2</v>
      </c>
      <c r="BI9" s="17"/>
      <c r="BJ9" s="17">
        <v>0.115959183623664</v>
      </c>
      <c r="BK9" s="17">
        <v>0.104794745781446</v>
      </c>
      <c r="BL9" s="17">
        <v>0.13689931249036799</v>
      </c>
      <c r="BM9" s="17">
        <v>0.21665300699530701</v>
      </c>
      <c r="BN9" s="17">
        <v>0.40960544577431901</v>
      </c>
    </row>
    <row r="10" spans="2:66" x14ac:dyDescent="0.35">
      <c r="B10" s="18" t="s">
        <v>110</v>
      </c>
      <c r="C10" s="17">
        <v>0.43396688669080502</v>
      </c>
      <c r="D10" s="17">
        <v>0.43992813639573303</v>
      </c>
      <c r="E10" s="17">
        <v>0.43046518821304097</v>
      </c>
      <c r="F10" s="17"/>
      <c r="G10" s="17">
        <v>0.39076443692439899</v>
      </c>
      <c r="H10" s="17">
        <v>0.35692145846366102</v>
      </c>
      <c r="I10" s="17">
        <v>0.41257727163540098</v>
      </c>
      <c r="J10" s="17">
        <v>0.47212422249191199</v>
      </c>
      <c r="K10" s="17">
        <v>0.45478770147608599</v>
      </c>
      <c r="L10" s="17">
        <v>0.49813471896925599</v>
      </c>
      <c r="M10" s="17"/>
      <c r="N10" s="17">
        <v>0.48904140448294697</v>
      </c>
      <c r="O10" s="17">
        <v>0.42962952520437198</v>
      </c>
      <c r="P10" s="17">
        <v>0.44771616158405397</v>
      </c>
      <c r="Q10" s="17">
        <v>0.36562171427126999</v>
      </c>
      <c r="R10" s="17"/>
      <c r="S10" s="17">
        <v>0.41087064344964902</v>
      </c>
      <c r="T10" s="17">
        <v>0.46969002281741301</v>
      </c>
      <c r="U10" s="17">
        <v>0.402273392502286</v>
      </c>
      <c r="V10" s="17">
        <v>0.40553436917279501</v>
      </c>
      <c r="W10" s="17">
        <v>0.45097960661098002</v>
      </c>
      <c r="X10" s="17">
        <v>0.40758316051976001</v>
      </c>
      <c r="Y10" s="17">
        <v>0.39057260550379702</v>
      </c>
      <c r="Z10" s="17">
        <v>0.474550032695361</v>
      </c>
      <c r="AA10" s="17">
        <v>0.430883018020353</v>
      </c>
      <c r="AB10" s="17">
        <v>0.50928401687920399</v>
      </c>
      <c r="AC10" s="17">
        <v>0.420863600189535</v>
      </c>
      <c r="AD10" s="17">
        <v>0.46492070327683899</v>
      </c>
      <c r="AE10" s="17"/>
      <c r="AF10" s="17">
        <v>0.48107346790942301</v>
      </c>
      <c r="AG10" s="17">
        <v>0.48939651747290303</v>
      </c>
      <c r="AH10" s="17">
        <v>0.317939039730263</v>
      </c>
      <c r="AI10" s="17">
        <v>0.395504968131765</v>
      </c>
      <c r="AJ10" s="17">
        <v>0.373489684381625</v>
      </c>
      <c r="AK10" s="17">
        <v>0.31279165394858299</v>
      </c>
      <c r="AL10" s="17"/>
      <c r="AM10" s="17">
        <v>0.448760445302259</v>
      </c>
      <c r="AN10" s="17">
        <v>0.44518551368434101</v>
      </c>
      <c r="AO10" s="17">
        <v>0.40249402958151498</v>
      </c>
      <c r="AP10" s="17"/>
      <c r="AQ10" s="17">
        <v>0.450878160688087</v>
      </c>
      <c r="AR10" s="17">
        <v>0.43717915635828303</v>
      </c>
      <c r="AS10" s="17">
        <v>0.49548033370147299</v>
      </c>
      <c r="AT10" s="17">
        <v>0.31991835658210199</v>
      </c>
      <c r="AU10" s="17">
        <v>0.38697228060495298</v>
      </c>
      <c r="AV10" s="17"/>
      <c r="AW10" s="17">
        <v>0.46400569850023399</v>
      </c>
      <c r="AX10" s="17">
        <v>0.44181751914829298</v>
      </c>
      <c r="AY10" s="17">
        <v>0.46683385193661397</v>
      </c>
      <c r="AZ10" s="17">
        <v>0.45233742503411201</v>
      </c>
      <c r="BA10" s="17">
        <v>0.34292012092669799</v>
      </c>
      <c r="BB10" s="17"/>
      <c r="BC10" s="17">
        <v>0.46016696873268798</v>
      </c>
      <c r="BD10" s="17">
        <v>0.48449807680701601</v>
      </c>
      <c r="BE10" s="17">
        <v>0.432619490737637</v>
      </c>
      <c r="BF10" s="17">
        <v>0.41353586187253</v>
      </c>
      <c r="BG10" s="17">
        <v>0.35371875453743401</v>
      </c>
      <c r="BH10" s="17">
        <v>0.39441831723538301</v>
      </c>
      <c r="BI10" s="17"/>
      <c r="BJ10" s="17">
        <v>0.39464110908177003</v>
      </c>
      <c r="BK10" s="17">
        <v>0.44046540896339798</v>
      </c>
      <c r="BL10" s="17">
        <v>0.42730280474679599</v>
      </c>
      <c r="BM10" s="17">
        <v>0.44793394349907101</v>
      </c>
      <c r="BN10" s="17">
        <v>0.43053867189143202</v>
      </c>
    </row>
    <row r="11" spans="2:66" x14ac:dyDescent="0.35">
      <c r="B11" s="18" t="s">
        <v>111</v>
      </c>
      <c r="C11" s="17">
        <v>0.24742884407697499</v>
      </c>
      <c r="D11" s="17">
        <v>0.25696980214786802</v>
      </c>
      <c r="E11" s="17">
        <v>0.236502832029171</v>
      </c>
      <c r="F11" s="17"/>
      <c r="G11" s="17">
        <v>0.219604785164352</v>
      </c>
      <c r="H11" s="17">
        <v>0.28152605967347</v>
      </c>
      <c r="I11" s="17">
        <v>0.27463887442969698</v>
      </c>
      <c r="J11" s="17">
        <v>0.21811501354906901</v>
      </c>
      <c r="K11" s="17">
        <v>0.25551829345219501</v>
      </c>
      <c r="L11" s="17">
        <v>0.23464447549075401</v>
      </c>
      <c r="M11" s="17"/>
      <c r="N11" s="17">
        <v>0.21184205772683201</v>
      </c>
      <c r="O11" s="17">
        <v>0.26049973349607503</v>
      </c>
      <c r="P11" s="17">
        <v>0.233413074147935</v>
      </c>
      <c r="Q11" s="17">
        <v>0.28499189696423999</v>
      </c>
      <c r="R11" s="17"/>
      <c r="S11" s="17">
        <v>0.19253802698863601</v>
      </c>
      <c r="T11" s="17">
        <v>0.24999653133101399</v>
      </c>
      <c r="U11" s="17">
        <v>0.34112695468031501</v>
      </c>
      <c r="V11" s="17">
        <v>0.23454433012974299</v>
      </c>
      <c r="W11" s="17">
        <v>0.25796644258573698</v>
      </c>
      <c r="X11" s="17">
        <v>0.27828666952975201</v>
      </c>
      <c r="Y11" s="17">
        <v>0.26313771864283603</v>
      </c>
      <c r="Z11" s="17">
        <v>0.234083592335529</v>
      </c>
      <c r="AA11" s="17">
        <v>0.23211442560703399</v>
      </c>
      <c r="AB11" s="17">
        <v>0.19670762364338901</v>
      </c>
      <c r="AC11" s="17">
        <v>0.30933929807334698</v>
      </c>
      <c r="AD11" s="17">
        <v>0.24616695668383501</v>
      </c>
      <c r="AE11" s="17"/>
      <c r="AF11" s="17">
        <v>0.22780491403606201</v>
      </c>
      <c r="AG11" s="17">
        <v>0.239911479829227</v>
      </c>
      <c r="AH11" s="17">
        <v>0.24002202040383999</v>
      </c>
      <c r="AI11" s="17">
        <v>0.23932381096428401</v>
      </c>
      <c r="AJ11" s="17">
        <v>0.28601979220843399</v>
      </c>
      <c r="AK11" s="17">
        <v>0.305402851175476</v>
      </c>
      <c r="AL11" s="17"/>
      <c r="AM11" s="17">
        <v>0.22951510570033701</v>
      </c>
      <c r="AN11" s="17">
        <v>0.258616481465754</v>
      </c>
      <c r="AO11" s="17">
        <v>0.25278195604898201</v>
      </c>
      <c r="AP11" s="17"/>
      <c r="AQ11" s="17">
        <v>0.236468687747526</v>
      </c>
      <c r="AR11" s="17">
        <v>0.24475140744092</v>
      </c>
      <c r="AS11" s="17">
        <v>0.26254607708073702</v>
      </c>
      <c r="AT11" s="17">
        <v>0.25512543963365297</v>
      </c>
      <c r="AU11" s="17">
        <v>0.29166873510213798</v>
      </c>
      <c r="AV11" s="17"/>
      <c r="AW11" s="17">
        <v>0.24918277126930199</v>
      </c>
      <c r="AX11" s="17">
        <v>0.23605188445167899</v>
      </c>
      <c r="AY11" s="17">
        <v>0.27025140653844998</v>
      </c>
      <c r="AZ11" s="17">
        <v>0.21498379522463601</v>
      </c>
      <c r="BA11" s="17">
        <v>0.34124187797368699</v>
      </c>
      <c r="BB11" s="17"/>
      <c r="BC11" s="17">
        <v>0.223630328702734</v>
      </c>
      <c r="BD11" s="17">
        <v>0.23522886905433299</v>
      </c>
      <c r="BE11" s="17">
        <v>0.31068009260962198</v>
      </c>
      <c r="BF11" s="17">
        <v>0.235012022616364</v>
      </c>
      <c r="BG11" s="17">
        <v>0.30317625578388702</v>
      </c>
      <c r="BH11" s="17">
        <v>0.25027386867733398</v>
      </c>
      <c r="BI11" s="17"/>
      <c r="BJ11" s="17">
        <v>0.28061159807203401</v>
      </c>
      <c r="BK11" s="17">
        <v>0.25979345184261299</v>
      </c>
      <c r="BL11" s="17">
        <v>0.25620781480985999</v>
      </c>
      <c r="BM11" s="17">
        <v>0.186827930449982</v>
      </c>
      <c r="BN11" s="17">
        <v>0.109618623266912</v>
      </c>
    </row>
    <row r="12" spans="2:66" x14ac:dyDescent="0.35">
      <c r="B12" s="18" t="s">
        <v>112</v>
      </c>
      <c r="C12" s="17">
        <v>0.115721794318579</v>
      </c>
      <c r="D12" s="17">
        <v>9.4396599170902706E-2</v>
      </c>
      <c r="E12" s="17">
        <v>0.13667593168233499</v>
      </c>
      <c r="F12" s="17"/>
      <c r="G12" s="17">
        <v>0.147719247868069</v>
      </c>
      <c r="H12" s="17">
        <v>0.145335853656062</v>
      </c>
      <c r="I12" s="17">
        <v>0.116046910695439</v>
      </c>
      <c r="J12" s="17">
        <v>0.12267389910829</v>
      </c>
      <c r="K12" s="17">
        <v>7.7128932973606804E-2</v>
      </c>
      <c r="L12" s="17">
        <v>9.0137068501391707E-2</v>
      </c>
      <c r="M12" s="17"/>
      <c r="N12" s="17">
        <v>8.4465771927448002E-2</v>
      </c>
      <c r="O12" s="17">
        <v>0.13320207852964899</v>
      </c>
      <c r="P12" s="17">
        <v>0.10531147309341</v>
      </c>
      <c r="Q12" s="17">
        <v>0.14158955206646401</v>
      </c>
      <c r="R12" s="17"/>
      <c r="S12" s="17">
        <v>0.13323049995538</v>
      </c>
      <c r="T12" s="17">
        <v>0.119341419718077</v>
      </c>
      <c r="U12" s="17">
        <v>8.2176477993971903E-2</v>
      </c>
      <c r="V12" s="17">
        <v>0.12633540957012601</v>
      </c>
      <c r="W12" s="17">
        <v>9.1400112106994405E-2</v>
      </c>
      <c r="X12" s="17">
        <v>0.14244355058313801</v>
      </c>
      <c r="Y12" s="17">
        <v>0.141315999314366</v>
      </c>
      <c r="Z12" s="17">
        <v>0.123171703980183</v>
      </c>
      <c r="AA12" s="17">
        <v>9.3758109123423597E-2</v>
      </c>
      <c r="AB12" s="17">
        <v>8.2224019339792301E-2</v>
      </c>
      <c r="AC12" s="17">
        <v>0.135258191949236</v>
      </c>
      <c r="AD12" s="17">
        <v>0.122841907771732</v>
      </c>
      <c r="AE12" s="17"/>
      <c r="AF12" s="17">
        <v>6.4283830728010596E-2</v>
      </c>
      <c r="AG12" s="17">
        <v>0.106782917531936</v>
      </c>
      <c r="AH12" s="17">
        <v>0.216708885090696</v>
      </c>
      <c r="AI12" s="17">
        <v>0.121681260490606</v>
      </c>
      <c r="AJ12" s="17">
        <v>0.164816366485149</v>
      </c>
      <c r="AK12" s="17">
        <v>0.181317948074872</v>
      </c>
      <c r="AL12" s="17"/>
      <c r="AM12" s="17">
        <v>0.105663824983269</v>
      </c>
      <c r="AN12" s="17">
        <v>0.102321748428734</v>
      </c>
      <c r="AO12" s="17">
        <v>0.145783290442663</v>
      </c>
      <c r="AP12" s="17"/>
      <c r="AQ12" s="17">
        <v>9.6914601594149802E-2</v>
      </c>
      <c r="AR12" s="17">
        <v>0.109453360978086</v>
      </c>
      <c r="AS12" s="17">
        <v>7.9315761229909396E-2</v>
      </c>
      <c r="AT12" s="17">
        <v>0.15283150946781701</v>
      </c>
      <c r="AU12" s="17">
        <v>0.133348319793689</v>
      </c>
      <c r="AV12" s="17"/>
      <c r="AW12" s="17">
        <v>5.8590881619029603E-2</v>
      </c>
      <c r="AX12" s="17">
        <v>0.106345874756794</v>
      </c>
      <c r="AY12" s="17">
        <v>0.104998972833031</v>
      </c>
      <c r="AZ12" s="17">
        <v>0.133856087131486</v>
      </c>
      <c r="BA12" s="17">
        <v>0.137312070627266</v>
      </c>
      <c r="BB12" s="17"/>
      <c r="BC12" s="17">
        <v>0.104842982412124</v>
      </c>
      <c r="BD12" s="17">
        <v>6.5809096243998597E-2</v>
      </c>
      <c r="BE12" s="17">
        <v>0.106046222086377</v>
      </c>
      <c r="BF12" s="17">
        <v>0.13594025613018901</v>
      </c>
      <c r="BG12" s="17">
        <v>0.15234398881797101</v>
      </c>
      <c r="BH12" s="17">
        <v>0.144795795931217</v>
      </c>
      <c r="BI12" s="17"/>
      <c r="BJ12" s="17">
        <v>0.12155493739534901</v>
      </c>
      <c r="BK12" s="17">
        <v>0.12589542105051399</v>
      </c>
      <c r="BL12" s="17">
        <v>0.12548737016287601</v>
      </c>
      <c r="BM12" s="17">
        <v>9.2839347694126398E-2</v>
      </c>
      <c r="BN12" s="17">
        <v>2.4618574694539801E-2</v>
      </c>
    </row>
    <row r="13" spans="2:66" x14ac:dyDescent="0.35">
      <c r="B13" s="18" t="s">
        <v>87</v>
      </c>
      <c r="C13" s="19">
        <v>6.1625068874202098E-2</v>
      </c>
      <c r="D13" s="19">
        <v>5.3844997848839699E-2</v>
      </c>
      <c r="E13" s="19">
        <v>6.8778283226640105E-2</v>
      </c>
      <c r="F13" s="19"/>
      <c r="G13" s="19">
        <v>8.0220819335934807E-2</v>
      </c>
      <c r="H13" s="19">
        <v>5.2389190979321001E-2</v>
      </c>
      <c r="I13" s="19">
        <v>4.4658115014479798E-2</v>
      </c>
      <c r="J13" s="19">
        <v>5.9054163466580399E-2</v>
      </c>
      <c r="K13" s="19">
        <v>8.3507640518462004E-2</v>
      </c>
      <c r="L13" s="19">
        <v>5.7801498303299302E-2</v>
      </c>
      <c r="M13" s="19"/>
      <c r="N13" s="19">
        <v>3.6519991896879801E-2</v>
      </c>
      <c r="O13" s="19">
        <v>6.0793404340889402E-2</v>
      </c>
      <c r="P13" s="19">
        <v>7.2783423378502701E-2</v>
      </c>
      <c r="Q13" s="19">
        <v>8.0348508366291593E-2</v>
      </c>
      <c r="R13" s="19"/>
      <c r="S13" s="19">
        <v>6.3955681418886606E-2</v>
      </c>
      <c r="T13" s="19">
        <v>6.7828526036778206E-2</v>
      </c>
      <c r="U13" s="19">
        <v>6.5564594428037401E-2</v>
      </c>
      <c r="V13" s="19">
        <v>8.0879043229504302E-2</v>
      </c>
      <c r="W13" s="19">
        <v>6.4948095553622603E-2</v>
      </c>
      <c r="X13" s="19">
        <v>4.0320486359818698E-2</v>
      </c>
      <c r="Y13" s="19">
        <v>6.2470948391736898E-2</v>
      </c>
      <c r="Z13" s="19">
        <v>4.6542853045506899E-2</v>
      </c>
      <c r="AA13" s="19">
        <v>6.8811382886571501E-2</v>
      </c>
      <c r="AB13" s="19">
        <v>4.9522297663203901E-2</v>
      </c>
      <c r="AC13" s="19">
        <v>4.6701589095639401E-2</v>
      </c>
      <c r="AD13" s="19">
        <v>6.4165488834438303E-2</v>
      </c>
      <c r="AE13" s="19"/>
      <c r="AF13" s="19">
        <v>5.77836370586036E-2</v>
      </c>
      <c r="AG13" s="19">
        <v>4.8732587009105301E-2</v>
      </c>
      <c r="AH13" s="19">
        <v>6.4512110675368897E-2</v>
      </c>
      <c r="AI13" s="19">
        <v>7.5915571700637605E-2</v>
      </c>
      <c r="AJ13" s="19">
        <v>6.22363927692971E-2</v>
      </c>
      <c r="AK13" s="19">
        <v>0.10257419434722501</v>
      </c>
      <c r="AL13" s="19"/>
      <c r="AM13" s="19">
        <v>5.6034709368347202E-2</v>
      </c>
      <c r="AN13" s="19">
        <v>4.7581925565201598E-2</v>
      </c>
      <c r="AO13" s="19">
        <v>9.5077517210191295E-2</v>
      </c>
      <c r="AP13" s="19"/>
      <c r="AQ13" s="19">
        <v>5.5896403882254801E-2</v>
      </c>
      <c r="AR13" s="19">
        <v>4.2399668140149699E-2</v>
      </c>
      <c r="AS13" s="19">
        <v>8.0231408348715602E-2</v>
      </c>
      <c r="AT13" s="19">
        <v>5.0802094900366301E-2</v>
      </c>
      <c r="AU13" s="19">
        <v>8.8652344235091801E-2</v>
      </c>
      <c r="AV13" s="19"/>
      <c r="AW13" s="19">
        <v>6.1863652185036901E-2</v>
      </c>
      <c r="AX13" s="19">
        <v>4.7513906639609298E-2</v>
      </c>
      <c r="AY13" s="19">
        <v>6.1268706352379403E-2</v>
      </c>
      <c r="AZ13" s="19">
        <v>6.3949337888710003E-2</v>
      </c>
      <c r="BA13" s="19">
        <v>8.4923475843324506E-2</v>
      </c>
      <c r="BB13" s="19"/>
      <c r="BC13" s="19">
        <v>4.0691379012908799E-2</v>
      </c>
      <c r="BD13" s="19">
        <v>5.7868734089822398E-2</v>
      </c>
      <c r="BE13" s="19">
        <v>4.7267088980212299E-2</v>
      </c>
      <c r="BF13" s="19">
        <v>5.1729351995906302E-2</v>
      </c>
      <c r="BG13" s="19">
        <v>9.2511618340573795E-2</v>
      </c>
      <c r="BH13" s="19">
        <v>0.116106009703416</v>
      </c>
      <c r="BI13" s="19"/>
      <c r="BJ13" s="19">
        <v>8.7233171827184194E-2</v>
      </c>
      <c r="BK13" s="19">
        <v>6.9050972362029298E-2</v>
      </c>
      <c r="BL13" s="19">
        <v>5.4102697790100303E-2</v>
      </c>
      <c r="BM13" s="19">
        <v>5.5745771361513E-2</v>
      </c>
      <c r="BN13" s="19">
        <v>2.5618684372797601E-2</v>
      </c>
    </row>
    <row r="14" spans="2:66" x14ac:dyDescent="0.35">
      <c r="B14" s="16"/>
      <c r="AF14" s="17"/>
      <c r="AG14" s="17"/>
      <c r="AH14" s="17"/>
      <c r="AI14" s="17"/>
      <c r="AJ14" s="17"/>
      <c r="AK14" s="17"/>
    </row>
    <row r="15" spans="2:66" x14ac:dyDescent="0.35">
      <c r="B15" t="s">
        <v>92</v>
      </c>
      <c r="AF15" s="24"/>
      <c r="AG15" s="24"/>
      <c r="AH15" s="24"/>
      <c r="AI15" s="24"/>
      <c r="AJ15" s="24"/>
      <c r="AK15" s="24"/>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109</v>
      </c>
      <c r="C9" s="17">
        <v>0.11650581331239999</v>
      </c>
      <c r="D9" s="17">
        <v>0.13775263890332701</v>
      </c>
      <c r="E9" s="17">
        <v>9.5133012321689595E-2</v>
      </c>
      <c r="F9" s="17"/>
      <c r="G9" s="17">
        <v>0.15552415494104399</v>
      </c>
      <c r="H9" s="17">
        <v>0.16850090856255401</v>
      </c>
      <c r="I9" s="17">
        <v>0.10819956935218</v>
      </c>
      <c r="J9" s="17">
        <v>0.10680660210166899</v>
      </c>
      <c r="K9" s="17">
        <v>8.3972254956748302E-2</v>
      </c>
      <c r="L9" s="17">
        <v>8.4408456255035499E-2</v>
      </c>
      <c r="M9" s="17"/>
      <c r="N9" s="17">
        <v>0.160463941403996</v>
      </c>
      <c r="O9" s="17">
        <v>9.5052274052398397E-2</v>
      </c>
      <c r="P9" s="17">
        <v>0.116298084582908</v>
      </c>
      <c r="Q9" s="17">
        <v>8.8640263781448903E-2</v>
      </c>
      <c r="R9" s="17"/>
      <c r="S9" s="17">
        <v>0.202146381570913</v>
      </c>
      <c r="T9" s="17">
        <v>7.7553828371765096E-2</v>
      </c>
      <c r="U9" s="17">
        <v>8.1869735582451003E-2</v>
      </c>
      <c r="V9" s="17">
        <v>0.115825527402742</v>
      </c>
      <c r="W9" s="17">
        <v>0.104114058807162</v>
      </c>
      <c r="X9" s="17">
        <v>0.10065115416239399</v>
      </c>
      <c r="Y9" s="17">
        <v>9.5245919770736001E-2</v>
      </c>
      <c r="Z9" s="17">
        <v>9.9952240967428094E-2</v>
      </c>
      <c r="AA9" s="17">
        <v>0.15536045444490601</v>
      </c>
      <c r="AB9" s="17">
        <v>0.109777261227074</v>
      </c>
      <c r="AC9" s="17">
        <v>7.8117001116647905E-2</v>
      </c>
      <c r="AD9" s="17">
        <v>7.5594453853456506E-2</v>
      </c>
      <c r="AE9" s="17"/>
      <c r="AF9" s="17">
        <v>0.124370783381162</v>
      </c>
      <c r="AG9" s="17">
        <v>7.7508965272532496E-2</v>
      </c>
      <c r="AH9" s="17">
        <v>0.12850912817834201</v>
      </c>
      <c r="AI9" s="17">
        <v>0.18618110116266501</v>
      </c>
      <c r="AJ9" s="17">
        <v>0.13162103304720801</v>
      </c>
      <c r="AK9" s="17">
        <v>6.9768287027064599E-2</v>
      </c>
      <c r="AL9" s="17"/>
      <c r="AM9" s="17">
        <v>0.12156783280724801</v>
      </c>
      <c r="AN9" s="17">
        <v>0.116660526054942</v>
      </c>
      <c r="AO9" s="17">
        <v>0.11934110395858</v>
      </c>
      <c r="AP9" s="17"/>
      <c r="AQ9" s="17">
        <v>0.11813695911420601</v>
      </c>
      <c r="AR9" s="17">
        <v>0.143819189667829</v>
      </c>
      <c r="AS9" s="17">
        <v>3.4840863705040602E-2</v>
      </c>
      <c r="AT9" s="17">
        <v>0.15121164613478499</v>
      </c>
      <c r="AU9" s="17">
        <v>0.110516439026084</v>
      </c>
      <c r="AV9" s="17"/>
      <c r="AW9" s="17">
        <v>0.14582995338355401</v>
      </c>
      <c r="AX9" s="17">
        <v>0.13683814630746699</v>
      </c>
      <c r="AY9" s="17">
        <v>5.9294492673335301E-2</v>
      </c>
      <c r="AZ9" s="17">
        <v>0.10765376314467701</v>
      </c>
      <c r="BA9" s="17">
        <v>8.4333767905502802E-2</v>
      </c>
      <c r="BB9" s="17"/>
      <c r="BC9" s="17">
        <v>0.14670785085160601</v>
      </c>
      <c r="BD9" s="17">
        <v>0.14221821037506999</v>
      </c>
      <c r="BE9" s="17">
        <v>6.7115253895017601E-2</v>
      </c>
      <c r="BF9" s="17">
        <v>0.113354055809502</v>
      </c>
      <c r="BG9" s="17">
        <v>7.6396919358722296E-2</v>
      </c>
      <c r="BH9" s="17">
        <v>5.9244869966873101E-2</v>
      </c>
      <c r="BI9" s="17"/>
      <c r="BJ9" s="17">
        <v>9.5238986869010001E-2</v>
      </c>
      <c r="BK9" s="17">
        <v>9.0660315279958895E-2</v>
      </c>
      <c r="BL9" s="17">
        <v>0.129531160764291</v>
      </c>
      <c r="BM9" s="17">
        <v>0.162279110341886</v>
      </c>
      <c r="BN9" s="17">
        <v>0.35686916230257798</v>
      </c>
    </row>
    <row r="10" spans="2:66" x14ac:dyDescent="0.35">
      <c r="B10" s="18" t="s">
        <v>110</v>
      </c>
      <c r="C10" s="17">
        <v>0.41587796034366897</v>
      </c>
      <c r="D10" s="17">
        <v>0.43793571996500702</v>
      </c>
      <c r="E10" s="17">
        <v>0.39653060383800698</v>
      </c>
      <c r="F10" s="17"/>
      <c r="G10" s="17">
        <v>0.28970023221769697</v>
      </c>
      <c r="H10" s="17">
        <v>0.34025485324078603</v>
      </c>
      <c r="I10" s="17">
        <v>0.43142446875446</v>
      </c>
      <c r="J10" s="17">
        <v>0.43107343319682001</v>
      </c>
      <c r="K10" s="17">
        <v>0.43611012356842799</v>
      </c>
      <c r="L10" s="17">
        <v>0.52365083847718896</v>
      </c>
      <c r="M10" s="17"/>
      <c r="N10" s="17">
        <v>0.45441029077015899</v>
      </c>
      <c r="O10" s="17">
        <v>0.38346426779349202</v>
      </c>
      <c r="P10" s="17">
        <v>0.41910272244130597</v>
      </c>
      <c r="Q10" s="17">
        <v>0.40340183058368201</v>
      </c>
      <c r="R10" s="17"/>
      <c r="S10" s="17">
        <v>0.33153333882749902</v>
      </c>
      <c r="T10" s="17">
        <v>0.44261884322351702</v>
      </c>
      <c r="U10" s="17">
        <v>0.39252168043911301</v>
      </c>
      <c r="V10" s="17">
        <v>0.45805186374078</v>
      </c>
      <c r="W10" s="17">
        <v>0.389774423426063</v>
      </c>
      <c r="X10" s="17">
        <v>0.38071880804684199</v>
      </c>
      <c r="Y10" s="17">
        <v>0.44109686830327499</v>
      </c>
      <c r="Z10" s="17">
        <v>0.45332487372244201</v>
      </c>
      <c r="AA10" s="17">
        <v>0.42640559843532699</v>
      </c>
      <c r="AB10" s="17">
        <v>0.47193996349205403</v>
      </c>
      <c r="AC10" s="17">
        <v>0.42606289292939997</v>
      </c>
      <c r="AD10" s="17">
        <v>0.45560630686835102</v>
      </c>
      <c r="AE10" s="17"/>
      <c r="AF10" s="17">
        <v>0.486141319099888</v>
      </c>
      <c r="AG10" s="17">
        <v>0.42679033777997499</v>
      </c>
      <c r="AH10" s="17">
        <v>0.37514516982851898</v>
      </c>
      <c r="AI10" s="17">
        <v>0.34051216995303402</v>
      </c>
      <c r="AJ10" s="17">
        <v>0.36548715737620402</v>
      </c>
      <c r="AK10" s="17">
        <v>0.22610785724756999</v>
      </c>
      <c r="AL10" s="17"/>
      <c r="AM10" s="17">
        <v>0.44810653136442602</v>
      </c>
      <c r="AN10" s="17">
        <v>0.43599564187836898</v>
      </c>
      <c r="AO10" s="17">
        <v>0.36789258263587599</v>
      </c>
      <c r="AP10" s="17"/>
      <c r="AQ10" s="17">
        <v>0.457658552394969</v>
      </c>
      <c r="AR10" s="17">
        <v>0.41812664864489502</v>
      </c>
      <c r="AS10" s="17">
        <v>0.41238455361684301</v>
      </c>
      <c r="AT10" s="17">
        <v>0.33661654185888101</v>
      </c>
      <c r="AU10" s="17">
        <v>0.35867567951158902</v>
      </c>
      <c r="AV10" s="17"/>
      <c r="AW10" s="17">
        <v>0.43034534605632702</v>
      </c>
      <c r="AX10" s="17">
        <v>0.429454542311553</v>
      </c>
      <c r="AY10" s="17">
        <v>0.40091457828712102</v>
      </c>
      <c r="AZ10" s="17">
        <v>0.41556933545194802</v>
      </c>
      <c r="BA10" s="17">
        <v>0.42646508271435901</v>
      </c>
      <c r="BB10" s="17"/>
      <c r="BC10" s="17">
        <v>0.42190813680939798</v>
      </c>
      <c r="BD10" s="17">
        <v>0.45761547966076899</v>
      </c>
      <c r="BE10" s="17">
        <v>0.35635145042737199</v>
      </c>
      <c r="BF10" s="17">
        <v>0.40397227692389998</v>
      </c>
      <c r="BG10" s="17">
        <v>0.40787040140208197</v>
      </c>
      <c r="BH10" s="17">
        <v>0.44075965958296598</v>
      </c>
      <c r="BI10" s="17"/>
      <c r="BJ10" s="17">
        <v>0.38736864509535202</v>
      </c>
      <c r="BK10" s="17">
        <v>0.41640520115625401</v>
      </c>
      <c r="BL10" s="17">
        <v>0.40434479716583199</v>
      </c>
      <c r="BM10" s="17">
        <v>0.40848384002212001</v>
      </c>
      <c r="BN10" s="17">
        <v>0.40817594716647398</v>
      </c>
    </row>
    <row r="11" spans="2:66" x14ac:dyDescent="0.35">
      <c r="B11" s="18" t="s">
        <v>111</v>
      </c>
      <c r="C11" s="17">
        <v>0.27774495374004399</v>
      </c>
      <c r="D11" s="17">
        <v>0.283464053549638</v>
      </c>
      <c r="E11" s="17">
        <v>0.27293368984871702</v>
      </c>
      <c r="F11" s="17"/>
      <c r="G11" s="17">
        <v>0.31525285466292502</v>
      </c>
      <c r="H11" s="17">
        <v>0.29460884505937501</v>
      </c>
      <c r="I11" s="17">
        <v>0.29259510711506598</v>
      </c>
      <c r="J11" s="17">
        <v>0.25094842626395703</v>
      </c>
      <c r="K11" s="17">
        <v>0.28179856784565499</v>
      </c>
      <c r="L11" s="17">
        <v>0.245747008948386</v>
      </c>
      <c r="M11" s="17"/>
      <c r="N11" s="17">
        <v>0.241220814340812</v>
      </c>
      <c r="O11" s="17">
        <v>0.31583884575251903</v>
      </c>
      <c r="P11" s="17">
        <v>0.27104008100753402</v>
      </c>
      <c r="Q11" s="17">
        <v>0.28625425364547802</v>
      </c>
      <c r="R11" s="17"/>
      <c r="S11" s="17">
        <v>0.27233031156245202</v>
      </c>
      <c r="T11" s="17">
        <v>0.26049808669325802</v>
      </c>
      <c r="U11" s="17">
        <v>0.36063476032345199</v>
      </c>
      <c r="V11" s="17">
        <v>0.243016344068512</v>
      </c>
      <c r="W11" s="17">
        <v>0.26844053672020701</v>
      </c>
      <c r="X11" s="17">
        <v>0.32198439401404499</v>
      </c>
      <c r="Y11" s="17">
        <v>0.26060094371487802</v>
      </c>
      <c r="Z11" s="17">
        <v>0.28254400901818699</v>
      </c>
      <c r="AA11" s="17">
        <v>0.29356174319865103</v>
      </c>
      <c r="AB11" s="17">
        <v>0.24949391472033899</v>
      </c>
      <c r="AC11" s="17">
        <v>0.25760356481602198</v>
      </c>
      <c r="AD11" s="17">
        <v>0.24956222182179899</v>
      </c>
      <c r="AE11" s="17"/>
      <c r="AF11" s="17">
        <v>0.25053423933388902</v>
      </c>
      <c r="AG11" s="17">
        <v>0.30951875157653802</v>
      </c>
      <c r="AH11" s="17">
        <v>0.23470986486513401</v>
      </c>
      <c r="AI11" s="17">
        <v>0.21599268047466899</v>
      </c>
      <c r="AJ11" s="17">
        <v>0.30522253112033898</v>
      </c>
      <c r="AK11" s="17">
        <v>0.40253648396795</v>
      </c>
      <c r="AL11" s="17"/>
      <c r="AM11" s="17">
        <v>0.26853606206869701</v>
      </c>
      <c r="AN11" s="17">
        <v>0.27760166647149298</v>
      </c>
      <c r="AO11" s="17">
        <v>0.26362536031585798</v>
      </c>
      <c r="AP11" s="17"/>
      <c r="AQ11" s="17">
        <v>0.253479248525114</v>
      </c>
      <c r="AR11" s="17">
        <v>0.268110971550168</v>
      </c>
      <c r="AS11" s="17">
        <v>0.37017543690770999</v>
      </c>
      <c r="AT11" s="17">
        <v>0.33109639662167001</v>
      </c>
      <c r="AU11" s="17">
        <v>0.30212927295244102</v>
      </c>
      <c r="AV11" s="17"/>
      <c r="AW11" s="17">
        <v>0.26246691328652999</v>
      </c>
      <c r="AX11" s="17">
        <v>0.27064624893031602</v>
      </c>
      <c r="AY11" s="17">
        <v>0.352935896367433</v>
      </c>
      <c r="AZ11" s="17">
        <v>0.280604174645392</v>
      </c>
      <c r="BA11" s="17">
        <v>0.29958437364379398</v>
      </c>
      <c r="BB11" s="17"/>
      <c r="BC11" s="17">
        <v>0.26782420921685601</v>
      </c>
      <c r="BD11" s="17">
        <v>0.247170964855428</v>
      </c>
      <c r="BE11" s="17">
        <v>0.385336467518263</v>
      </c>
      <c r="BF11" s="17">
        <v>0.293824532932633</v>
      </c>
      <c r="BG11" s="17">
        <v>0.28792168156834702</v>
      </c>
      <c r="BH11" s="17">
        <v>0.25240477451669002</v>
      </c>
      <c r="BI11" s="17"/>
      <c r="BJ11" s="17">
        <v>0.30392179494491001</v>
      </c>
      <c r="BK11" s="17">
        <v>0.26162695862163399</v>
      </c>
      <c r="BL11" s="17">
        <v>0.30389303817803798</v>
      </c>
      <c r="BM11" s="17">
        <v>0.26728234785528199</v>
      </c>
      <c r="BN11" s="17">
        <v>0.118444772251019</v>
      </c>
    </row>
    <row r="12" spans="2:66" x14ac:dyDescent="0.35">
      <c r="B12" s="18" t="s">
        <v>112</v>
      </c>
      <c r="C12" s="17">
        <v>0.131130181098711</v>
      </c>
      <c r="D12" s="17">
        <v>9.7638861546550396E-2</v>
      </c>
      <c r="E12" s="17">
        <v>0.16198313471574</v>
      </c>
      <c r="F12" s="17"/>
      <c r="G12" s="17">
        <v>0.17360363475492399</v>
      </c>
      <c r="H12" s="17">
        <v>0.157741638235118</v>
      </c>
      <c r="I12" s="17">
        <v>0.13127994445271801</v>
      </c>
      <c r="J12" s="17">
        <v>0.141268940119916</v>
      </c>
      <c r="K12" s="17">
        <v>0.113554296668295</v>
      </c>
      <c r="L12" s="17">
        <v>8.4443987411922702E-2</v>
      </c>
      <c r="M12" s="17"/>
      <c r="N12" s="17">
        <v>0.11144672423905</v>
      </c>
      <c r="O12" s="17">
        <v>0.131989071701449</v>
      </c>
      <c r="P12" s="17">
        <v>0.13366373647042301</v>
      </c>
      <c r="Q12" s="17">
        <v>0.15053919223166301</v>
      </c>
      <c r="R12" s="17"/>
      <c r="S12" s="17">
        <v>0.127159989391532</v>
      </c>
      <c r="T12" s="17">
        <v>0.16367507232478801</v>
      </c>
      <c r="U12" s="17">
        <v>0.111604520436348</v>
      </c>
      <c r="V12" s="17">
        <v>0.12784895507876401</v>
      </c>
      <c r="W12" s="17">
        <v>0.16531849971728099</v>
      </c>
      <c r="X12" s="17">
        <v>0.142539257240543</v>
      </c>
      <c r="Y12" s="17">
        <v>0.122614940233398</v>
      </c>
      <c r="Z12" s="17">
        <v>0.10599342624199901</v>
      </c>
      <c r="AA12" s="17">
        <v>8.6646098134209898E-2</v>
      </c>
      <c r="AB12" s="17">
        <v>0.108575268658974</v>
      </c>
      <c r="AC12" s="17">
        <v>0.184382938880439</v>
      </c>
      <c r="AD12" s="17">
        <v>0.155071528621955</v>
      </c>
      <c r="AE12" s="17"/>
      <c r="AF12" s="17">
        <v>7.8357294666133198E-2</v>
      </c>
      <c r="AG12" s="17">
        <v>0.13919244585642301</v>
      </c>
      <c r="AH12" s="17">
        <v>0.202973689232327</v>
      </c>
      <c r="AI12" s="17">
        <v>0.17936034967903899</v>
      </c>
      <c r="AJ12" s="17">
        <v>0.142182755022908</v>
      </c>
      <c r="AK12" s="17">
        <v>0.242811476999724</v>
      </c>
      <c r="AL12" s="17"/>
      <c r="AM12" s="17">
        <v>0.11344894799862699</v>
      </c>
      <c r="AN12" s="17">
        <v>0.116652094874232</v>
      </c>
      <c r="AO12" s="17">
        <v>0.15736301166283001</v>
      </c>
      <c r="AP12" s="17"/>
      <c r="AQ12" s="17">
        <v>0.109343971477423</v>
      </c>
      <c r="AR12" s="17">
        <v>0.122111571192545</v>
      </c>
      <c r="AS12" s="17">
        <v>0.149037829287161</v>
      </c>
      <c r="AT12" s="17">
        <v>0.15802774586128401</v>
      </c>
      <c r="AU12" s="17">
        <v>0.155069576701134</v>
      </c>
      <c r="AV12" s="17"/>
      <c r="AW12" s="17">
        <v>9.16460605563333E-2</v>
      </c>
      <c r="AX12" s="17">
        <v>0.119345317526011</v>
      </c>
      <c r="AY12" s="17">
        <v>0.14717988476824201</v>
      </c>
      <c r="AZ12" s="17">
        <v>0.142244134768679</v>
      </c>
      <c r="BA12" s="17">
        <v>0.115925813361378</v>
      </c>
      <c r="BB12" s="17"/>
      <c r="BC12" s="17">
        <v>0.12906134997445401</v>
      </c>
      <c r="BD12" s="17">
        <v>9.3282136574586297E-2</v>
      </c>
      <c r="BE12" s="17">
        <v>0.14177242360160699</v>
      </c>
      <c r="BF12" s="17">
        <v>0.14143821677921101</v>
      </c>
      <c r="BG12" s="17">
        <v>0.16845019242947701</v>
      </c>
      <c r="BH12" s="17">
        <v>0.142828545567103</v>
      </c>
      <c r="BI12" s="17"/>
      <c r="BJ12" s="17">
        <v>0.139123359922107</v>
      </c>
      <c r="BK12" s="17">
        <v>0.16556527687126599</v>
      </c>
      <c r="BL12" s="17">
        <v>0.108846682754796</v>
      </c>
      <c r="BM12" s="17">
        <v>0.115077161995435</v>
      </c>
      <c r="BN12" s="17">
        <v>0.11651011827992901</v>
      </c>
    </row>
    <row r="13" spans="2:66" x14ac:dyDescent="0.35">
      <c r="B13" s="18" t="s">
        <v>87</v>
      </c>
      <c r="C13" s="19">
        <v>5.8741091505175799E-2</v>
      </c>
      <c r="D13" s="19">
        <v>4.3208726035478102E-2</v>
      </c>
      <c r="E13" s="19">
        <v>7.3419559275847396E-2</v>
      </c>
      <c r="F13" s="19"/>
      <c r="G13" s="19">
        <v>6.5919123423409401E-2</v>
      </c>
      <c r="H13" s="19">
        <v>3.8893754902167101E-2</v>
      </c>
      <c r="I13" s="19">
        <v>3.6500910325576202E-2</v>
      </c>
      <c r="J13" s="19">
        <v>6.9902598317637094E-2</v>
      </c>
      <c r="K13" s="19">
        <v>8.4564756960874093E-2</v>
      </c>
      <c r="L13" s="19">
        <v>6.1749708907466699E-2</v>
      </c>
      <c r="M13" s="19"/>
      <c r="N13" s="19">
        <v>3.2458229245983398E-2</v>
      </c>
      <c r="O13" s="19">
        <v>7.3655540700142103E-2</v>
      </c>
      <c r="P13" s="19">
        <v>5.9895375497827599E-2</v>
      </c>
      <c r="Q13" s="19">
        <v>7.1164459757728199E-2</v>
      </c>
      <c r="R13" s="19"/>
      <c r="S13" s="19">
        <v>6.6829978647603594E-2</v>
      </c>
      <c r="T13" s="19">
        <v>5.5654169386672198E-2</v>
      </c>
      <c r="U13" s="19">
        <v>5.3369303218636102E-2</v>
      </c>
      <c r="V13" s="19">
        <v>5.5257309709201501E-2</v>
      </c>
      <c r="W13" s="19">
        <v>7.2352481329286705E-2</v>
      </c>
      <c r="X13" s="19">
        <v>5.41063865361762E-2</v>
      </c>
      <c r="Y13" s="19">
        <v>8.0441327977712501E-2</v>
      </c>
      <c r="Z13" s="19">
        <v>5.8185450049944298E-2</v>
      </c>
      <c r="AA13" s="19">
        <v>3.8026105786905698E-2</v>
      </c>
      <c r="AB13" s="19">
        <v>6.02135919015587E-2</v>
      </c>
      <c r="AC13" s="19">
        <v>5.38336022574906E-2</v>
      </c>
      <c r="AD13" s="19">
        <v>6.4165488834438303E-2</v>
      </c>
      <c r="AE13" s="19"/>
      <c r="AF13" s="19">
        <v>6.0596363518927797E-2</v>
      </c>
      <c r="AG13" s="19">
        <v>4.6989499514531498E-2</v>
      </c>
      <c r="AH13" s="19">
        <v>5.8662147895677301E-2</v>
      </c>
      <c r="AI13" s="19">
        <v>7.7953698730593504E-2</v>
      </c>
      <c r="AJ13" s="19">
        <v>5.5486523433340901E-2</v>
      </c>
      <c r="AK13" s="19">
        <v>5.8775894757691301E-2</v>
      </c>
      <c r="AL13" s="19"/>
      <c r="AM13" s="19">
        <v>4.8340625761001899E-2</v>
      </c>
      <c r="AN13" s="19">
        <v>5.3090070720964402E-2</v>
      </c>
      <c r="AO13" s="19">
        <v>9.1777941426856594E-2</v>
      </c>
      <c r="AP13" s="19"/>
      <c r="AQ13" s="19">
        <v>6.1381268488287302E-2</v>
      </c>
      <c r="AR13" s="19">
        <v>4.7831618944564301E-2</v>
      </c>
      <c r="AS13" s="19">
        <v>3.3561316483246E-2</v>
      </c>
      <c r="AT13" s="19">
        <v>2.30476695233802E-2</v>
      </c>
      <c r="AU13" s="19">
        <v>7.3609031808751904E-2</v>
      </c>
      <c r="AV13" s="19"/>
      <c r="AW13" s="19">
        <v>6.9711726717255298E-2</v>
      </c>
      <c r="AX13" s="19">
        <v>4.3715744924653001E-2</v>
      </c>
      <c r="AY13" s="19">
        <v>3.9675147903868099E-2</v>
      </c>
      <c r="AZ13" s="19">
        <v>5.3928591989304699E-2</v>
      </c>
      <c r="BA13" s="19">
        <v>7.3690962374966695E-2</v>
      </c>
      <c r="BB13" s="19"/>
      <c r="BC13" s="19">
        <v>3.4498453147686299E-2</v>
      </c>
      <c r="BD13" s="19">
        <v>5.9713208534147098E-2</v>
      </c>
      <c r="BE13" s="19">
        <v>4.9424404557739998E-2</v>
      </c>
      <c r="BF13" s="19">
        <v>4.7410917554754503E-2</v>
      </c>
      <c r="BG13" s="19">
        <v>5.93608052413718E-2</v>
      </c>
      <c r="BH13" s="19">
        <v>0.104762150366368</v>
      </c>
      <c r="BI13" s="19"/>
      <c r="BJ13" s="19">
        <v>7.4347213168620696E-2</v>
      </c>
      <c r="BK13" s="19">
        <v>6.57422480708868E-2</v>
      </c>
      <c r="BL13" s="19">
        <v>5.3384321137043403E-2</v>
      </c>
      <c r="BM13" s="19">
        <v>4.68775397852772E-2</v>
      </c>
      <c r="BN13" s="19">
        <v>0</v>
      </c>
    </row>
    <row r="14" spans="2:66" x14ac:dyDescent="0.35">
      <c r="B14" s="16"/>
      <c r="AF14" s="17"/>
      <c r="AG14" s="17"/>
      <c r="AH14" s="17"/>
      <c r="AI14" s="17"/>
      <c r="AJ14" s="17"/>
      <c r="AK14" s="17"/>
    </row>
    <row r="15" spans="2:66" x14ac:dyDescent="0.35">
      <c r="B15" t="s">
        <v>92</v>
      </c>
      <c r="AF15" s="24"/>
      <c r="AG15" s="24"/>
      <c r="AH15" s="24"/>
      <c r="AI15" s="24"/>
      <c r="AJ15" s="24"/>
      <c r="AK15" s="24"/>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117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109</v>
      </c>
      <c r="C9" s="17">
        <v>0.138682234359366</v>
      </c>
      <c r="D9" s="17">
        <v>0.16435730277075999</v>
      </c>
      <c r="E9" s="17">
        <v>0.11417052782624899</v>
      </c>
      <c r="F9" s="17"/>
      <c r="G9" s="17">
        <v>0.17478489532268801</v>
      </c>
      <c r="H9" s="17">
        <v>0.20655969588200501</v>
      </c>
      <c r="I9" s="17">
        <v>0.110629445389907</v>
      </c>
      <c r="J9" s="17">
        <v>0.10207305708168</v>
      </c>
      <c r="K9" s="17">
        <v>0.11502826562718101</v>
      </c>
      <c r="L9" s="17">
        <v>0.12742389161689799</v>
      </c>
      <c r="M9" s="17"/>
      <c r="N9" s="17">
        <v>0.19823339736946699</v>
      </c>
      <c r="O9" s="17">
        <v>0.10656932870223</v>
      </c>
      <c r="P9" s="17">
        <v>0.129628037475919</v>
      </c>
      <c r="Q9" s="17">
        <v>0.11307847169244301</v>
      </c>
      <c r="R9" s="17"/>
      <c r="S9" s="17">
        <v>0.22149816692875601</v>
      </c>
      <c r="T9" s="17">
        <v>9.6063940847075896E-2</v>
      </c>
      <c r="U9" s="17">
        <v>0.109419700179248</v>
      </c>
      <c r="V9" s="17">
        <v>0.168480707149359</v>
      </c>
      <c r="W9" s="17">
        <v>0.11850672894995699</v>
      </c>
      <c r="X9" s="17">
        <v>0.118288423646066</v>
      </c>
      <c r="Y9" s="17">
        <v>0.11281845225234501</v>
      </c>
      <c r="Z9" s="17">
        <v>0.15955576897529999</v>
      </c>
      <c r="AA9" s="17">
        <v>0.14188878227892901</v>
      </c>
      <c r="AB9" s="17">
        <v>0.13560256165851101</v>
      </c>
      <c r="AC9" s="17">
        <v>0.117136639728735</v>
      </c>
      <c r="AD9" s="17">
        <v>0.107653204229692</v>
      </c>
      <c r="AE9" s="17"/>
      <c r="AF9" s="17">
        <v>0.17369971627167699</v>
      </c>
      <c r="AG9" s="17">
        <v>0.104623580534234</v>
      </c>
      <c r="AH9" s="17">
        <v>0.124576678721656</v>
      </c>
      <c r="AI9" s="17">
        <v>0.17042607981604199</v>
      </c>
      <c r="AJ9" s="17">
        <v>0.12539030982690499</v>
      </c>
      <c r="AK9" s="17">
        <v>0.100453880386993</v>
      </c>
      <c r="AL9" s="17"/>
      <c r="AM9" s="17">
        <v>0.160155709801446</v>
      </c>
      <c r="AN9" s="17">
        <v>0.13588114542832999</v>
      </c>
      <c r="AO9" s="17">
        <v>0.10633209950363599</v>
      </c>
      <c r="AP9" s="17"/>
      <c r="AQ9" s="17">
        <v>0.14184717811836101</v>
      </c>
      <c r="AR9" s="17">
        <v>0.16037475029210599</v>
      </c>
      <c r="AS9" s="17">
        <v>8.7191586363529097E-2</v>
      </c>
      <c r="AT9" s="17">
        <v>0.261606620299416</v>
      </c>
      <c r="AU9" s="17">
        <v>0.124327223069663</v>
      </c>
      <c r="AV9" s="17"/>
      <c r="AW9" s="17">
        <v>0.17789112069757601</v>
      </c>
      <c r="AX9" s="17">
        <v>0.16779187855409999</v>
      </c>
      <c r="AY9" s="17">
        <v>9.2899852052878207E-2</v>
      </c>
      <c r="AZ9" s="17">
        <v>0.124692770224129</v>
      </c>
      <c r="BA9" s="17">
        <v>9.3777737313822995E-2</v>
      </c>
      <c r="BB9" s="17"/>
      <c r="BC9" s="17">
        <v>0.17811158167895699</v>
      </c>
      <c r="BD9" s="17">
        <v>0.159262439212108</v>
      </c>
      <c r="BE9" s="17">
        <v>8.41940287932499E-2</v>
      </c>
      <c r="BF9" s="17">
        <v>0.144270324490124</v>
      </c>
      <c r="BG9" s="17">
        <v>9.3800949006329404E-2</v>
      </c>
      <c r="BH9" s="17">
        <v>8.3113352459152495E-2</v>
      </c>
      <c r="BI9" s="17"/>
      <c r="BJ9" s="17">
        <v>0.10549800121703699</v>
      </c>
      <c r="BK9" s="17">
        <v>8.9174016226529706E-2</v>
      </c>
      <c r="BL9" s="17">
        <v>0.17222094710497299</v>
      </c>
      <c r="BM9" s="17">
        <v>0.20349199430767601</v>
      </c>
      <c r="BN9" s="17">
        <v>0.42356384444179401</v>
      </c>
    </row>
    <row r="10" spans="2:66" x14ac:dyDescent="0.35">
      <c r="B10" s="18" t="s">
        <v>110</v>
      </c>
      <c r="C10" s="17">
        <v>0.36600220799748201</v>
      </c>
      <c r="D10" s="17">
        <v>0.36866793435615303</v>
      </c>
      <c r="E10" s="17">
        <v>0.36505794131776798</v>
      </c>
      <c r="F10" s="17"/>
      <c r="G10" s="17">
        <v>0.30322014413283999</v>
      </c>
      <c r="H10" s="17">
        <v>0.30998127946235499</v>
      </c>
      <c r="I10" s="17">
        <v>0.37787466382239998</v>
      </c>
      <c r="J10" s="17">
        <v>0.38942496127976001</v>
      </c>
      <c r="K10" s="17">
        <v>0.39372152555088002</v>
      </c>
      <c r="L10" s="17">
        <v>0.40658655930033</v>
      </c>
      <c r="M10" s="17"/>
      <c r="N10" s="17">
        <v>0.41010320792013</v>
      </c>
      <c r="O10" s="17">
        <v>0.35711528957975702</v>
      </c>
      <c r="P10" s="17">
        <v>0.377754601239432</v>
      </c>
      <c r="Q10" s="17">
        <v>0.319153697721762</v>
      </c>
      <c r="R10" s="17"/>
      <c r="S10" s="17">
        <v>0.31956411700127602</v>
      </c>
      <c r="T10" s="17">
        <v>0.38934924276432897</v>
      </c>
      <c r="U10" s="17">
        <v>0.35261841440904002</v>
      </c>
      <c r="V10" s="17">
        <v>0.33241415849001299</v>
      </c>
      <c r="W10" s="17">
        <v>0.37409901994101402</v>
      </c>
      <c r="X10" s="17">
        <v>0.37704345208966</v>
      </c>
      <c r="Y10" s="17">
        <v>0.349639592697775</v>
      </c>
      <c r="Z10" s="17">
        <v>0.37216039343540602</v>
      </c>
      <c r="AA10" s="17">
        <v>0.400862112104651</v>
      </c>
      <c r="AB10" s="17">
        <v>0.429300300853239</v>
      </c>
      <c r="AC10" s="17">
        <v>0.317266925589969</v>
      </c>
      <c r="AD10" s="17">
        <v>0.364691478558612</v>
      </c>
      <c r="AE10" s="17"/>
      <c r="AF10" s="17">
        <v>0.41535050925187</v>
      </c>
      <c r="AG10" s="17">
        <v>0.383738345112769</v>
      </c>
      <c r="AH10" s="17">
        <v>0.27381650456651402</v>
      </c>
      <c r="AI10" s="17">
        <v>0.32543722051118401</v>
      </c>
      <c r="AJ10" s="17">
        <v>0.32725741172250999</v>
      </c>
      <c r="AK10" s="17">
        <v>0.27304865098356801</v>
      </c>
      <c r="AL10" s="17"/>
      <c r="AM10" s="17">
        <v>0.35207805400929398</v>
      </c>
      <c r="AN10" s="17">
        <v>0.39939182537830098</v>
      </c>
      <c r="AO10" s="17">
        <v>0.36041518624500501</v>
      </c>
      <c r="AP10" s="17"/>
      <c r="AQ10" s="17">
        <v>0.37119575800987997</v>
      </c>
      <c r="AR10" s="17">
        <v>0.38728693427454902</v>
      </c>
      <c r="AS10" s="17">
        <v>0.37493318681954402</v>
      </c>
      <c r="AT10" s="17">
        <v>0.33454254953080298</v>
      </c>
      <c r="AU10" s="17">
        <v>0.32966058135070098</v>
      </c>
      <c r="AV10" s="17"/>
      <c r="AW10" s="17">
        <v>0.368847757967874</v>
      </c>
      <c r="AX10" s="17">
        <v>0.39621501177361101</v>
      </c>
      <c r="AY10" s="17">
        <v>0.381798196989448</v>
      </c>
      <c r="AZ10" s="17">
        <v>0.30866472508652698</v>
      </c>
      <c r="BA10" s="17">
        <v>0.36705442715079001</v>
      </c>
      <c r="BB10" s="17"/>
      <c r="BC10" s="17">
        <v>0.371407836955784</v>
      </c>
      <c r="BD10" s="17">
        <v>0.40123104787299102</v>
      </c>
      <c r="BE10" s="17">
        <v>0.39435287392242402</v>
      </c>
      <c r="BF10" s="17">
        <v>0.324341725695176</v>
      </c>
      <c r="BG10" s="17">
        <v>0.31042960898535099</v>
      </c>
      <c r="BH10" s="17">
        <v>0.351204212738494</v>
      </c>
      <c r="BI10" s="17"/>
      <c r="BJ10" s="17">
        <v>0.33980593474021697</v>
      </c>
      <c r="BK10" s="17">
        <v>0.37894611399263201</v>
      </c>
      <c r="BL10" s="17">
        <v>0.33874554981722899</v>
      </c>
      <c r="BM10" s="17">
        <v>0.41770312077096999</v>
      </c>
      <c r="BN10" s="17">
        <v>0.36714889960309099</v>
      </c>
    </row>
    <row r="11" spans="2:66" x14ac:dyDescent="0.35">
      <c r="B11" s="18" t="s">
        <v>111</v>
      </c>
      <c r="C11" s="17">
        <v>0.30863525843733303</v>
      </c>
      <c r="D11" s="17">
        <v>0.30920776000905298</v>
      </c>
      <c r="E11" s="17">
        <v>0.30923985286405797</v>
      </c>
      <c r="F11" s="17"/>
      <c r="G11" s="17">
        <v>0.32803983328667002</v>
      </c>
      <c r="H11" s="17">
        <v>0.29209960472062502</v>
      </c>
      <c r="I11" s="17">
        <v>0.29189118804583702</v>
      </c>
      <c r="J11" s="17">
        <v>0.30765432731958497</v>
      </c>
      <c r="K11" s="17">
        <v>0.31572475105308401</v>
      </c>
      <c r="L11" s="17">
        <v>0.31863633925089802</v>
      </c>
      <c r="M11" s="17"/>
      <c r="N11" s="17">
        <v>0.26205612362270603</v>
      </c>
      <c r="O11" s="17">
        <v>0.328032992678089</v>
      </c>
      <c r="P11" s="17">
        <v>0.311442133951919</v>
      </c>
      <c r="Q11" s="17">
        <v>0.337314595635549</v>
      </c>
      <c r="R11" s="17"/>
      <c r="S11" s="17">
        <v>0.24702569422676901</v>
      </c>
      <c r="T11" s="17">
        <v>0.319644408755833</v>
      </c>
      <c r="U11" s="17">
        <v>0.38240228313909003</v>
      </c>
      <c r="V11" s="17">
        <v>0.31412945944912701</v>
      </c>
      <c r="W11" s="17">
        <v>0.36030199741564101</v>
      </c>
      <c r="X11" s="17">
        <v>0.28144881110145897</v>
      </c>
      <c r="Y11" s="17">
        <v>0.32903763073076697</v>
      </c>
      <c r="Z11" s="17">
        <v>0.34926447265407801</v>
      </c>
      <c r="AA11" s="17">
        <v>0.29597612183661798</v>
      </c>
      <c r="AB11" s="17">
        <v>0.25827694218614</v>
      </c>
      <c r="AC11" s="17">
        <v>0.347931544080266</v>
      </c>
      <c r="AD11" s="17">
        <v>0.320667378945316</v>
      </c>
      <c r="AE11" s="17"/>
      <c r="AF11" s="17">
        <v>0.29526473935089198</v>
      </c>
      <c r="AG11" s="17">
        <v>0.32185768649005297</v>
      </c>
      <c r="AH11" s="17">
        <v>0.25650249899059402</v>
      </c>
      <c r="AI11" s="17">
        <v>0.27990246535514401</v>
      </c>
      <c r="AJ11" s="17">
        <v>0.33003898423523897</v>
      </c>
      <c r="AK11" s="17">
        <v>0.36430734120647301</v>
      </c>
      <c r="AL11" s="17"/>
      <c r="AM11" s="17">
        <v>0.31408920749568098</v>
      </c>
      <c r="AN11" s="17">
        <v>0.30719354935131998</v>
      </c>
      <c r="AO11" s="17">
        <v>0.28189355014399597</v>
      </c>
      <c r="AP11" s="17"/>
      <c r="AQ11" s="17">
        <v>0.31988454712855502</v>
      </c>
      <c r="AR11" s="17">
        <v>0.29008494871163498</v>
      </c>
      <c r="AS11" s="17">
        <v>0.35251433568175899</v>
      </c>
      <c r="AT11" s="17">
        <v>0.20048035476166001</v>
      </c>
      <c r="AU11" s="17">
        <v>0.325259093045356</v>
      </c>
      <c r="AV11" s="17"/>
      <c r="AW11" s="17">
        <v>0.29858825860611798</v>
      </c>
      <c r="AX11" s="17">
        <v>0.29157553724309998</v>
      </c>
      <c r="AY11" s="17">
        <v>0.32300387584540202</v>
      </c>
      <c r="AZ11" s="17">
        <v>0.38228470397804498</v>
      </c>
      <c r="BA11" s="17">
        <v>0.30032516714688701</v>
      </c>
      <c r="BB11" s="17"/>
      <c r="BC11" s="17">
        <v>0.30228710801051301</v>
      </c>
      <c r="BD11" s="17">
        <v>0.28711374043924998</v>
      </c>
      <c r="BE11" s="17">
        <v>0.342808747594957</v>
      </c>
      <c r="BF11" s="17">
        <v>0.34515156287425097</v>
      </c>
      <c r="BG11" s="17">
        <v>0.32862670850700498</v>
      </c>
      <c r="BH11" s="17">
        <v>0.29067062939164301</v>
      </c>
      <c r="BI11" s="17"/>
      <c r="BJ11" s="17">
        <v>0.33660235708360903</v>
      </c>
      <c r="BK11" s="17">
        <v>0.33322373986641302</v>
      </c>
      <c r="BL11" s="17">
        <v>0.31327696280138201</v>
      </c>
      <c r="BM11" s="17">
        <v>0.22851536601705799</v>
      </c>
      <c r="BN11" s="17">
        <v>0.143012457907601</v>
      </c>
    </row>
    <row r="12" spans="2:66" x14ac:dyDescent="0.35">
      <c r="B12" s="18" t="s">
        <v>112</v>
      </c>
      <c r="C12" s="17">
        <v>0.12292994563889301</v>
      </c>
      <c r="D12" s="17">
        <v>0.10378870899944</v>
      </c>
      <c r="E12" s="17">
        <v>0.138666077411599</v>
      </c>
      <c r="F12" s="17"/>
      <c r="G12" s="17">
        <v>0.12774241061337699</v>
      </c>
      <c r="H12" s="17">
        <v>0.145244051908996</v>
      </c>
      <c r="I12" s="17">
        <v>0.16986169975704299</v>
      </c>
      <c r="J12" s="17">
        <v>0.117302570232971</v>
      </c>
      <c r="K12" s="17">
        <v>9.0769832823116695E-2</v>
      </c>
      <c r="L12" s="17">
        <v>8.9636625045566895E-2</v>
      </c>
      <c r="M12" s="17"/>
      <c r="N12" s="17">
        <v>8.9871757536191504E-2</v>
      </c>
      <c r="O12" s="17">
        <v>0.14537369901866801</v>
      </c>
      <c r="P12" s="17">
        <v>0.11137614799676</v>
      </c>
      <c r="Q12" s="17">
        <v>0.146666697786863</v>
      </c>
      <c r="R12" s="17"/>
      <c r="S12" s="17">
        <v>0.141659376508493</v>
      </c>
      <c r="T12" s="17">
        <v>0.129464156626905</v>
      </c>
      <c r="U12" s="17">
        <v>8.8409219387965005E-2</v>
      </c>
      <c r="V12" s="17">
        <v>0.104995289090486</v>
      </c>
      <c r="W12" s="17">
        <v>9.1875317842187304E-2</v>
      </c>
      <c r="X12" s="17">
        <v>0.187444972496183</v>
      </c>
      <c r="Y12" s="17">
        <v>0.153130264793611</v>
      </c>
      <c r="Z12" s="17">
        <v>5.8863296405678701E-2</v>
      </c>
      <c r="AA12" s="17">
        <v>9.2095695708865194E-2</v>
      </c>
      <c r="AB12" s="17">
        <v>9.7650569477093302E-2</v>
      </c>
      <c r="AC12" s="17">
        <v>0.173394561658093</v>
      </c>
      <c r="AD12" s="17">
        <v>0.14176769002490799</v>
      </c>
      <c r="AE12" s="17"/>
      <c r="AF12" s="17">
        <v>6.3883621344804506E-2</v>
      </c>
      <c r="AG12" s="17">
        <v>0.126469672096124</v>
      </c>
      <c r="AH12" s="17">
        <v>0.22322842439412299</v>
      </c>
      <c r="AI12" s="17">
        <v>0.13699475400239899</v>
      </c>
      <c r="AJ12" s="17">
        <v>0.168645870944622</v>
      </c>
      <c r="AK12" s="17">
        <v>0.174491468500962</v>
      </c>
      <c r="AL12" s="17"/>
      <c r="AM12" s="17">
        <v>0.113992332702781</v>
      </c>
      <c r="AN12" s="17">
        <v>0.10549538217528701</v>
      </c>
      <c r="AO12" s="17">
        <v>0.16844352694781001</v>
      </c>
      <c r="AP12" s="17"/>
      <c r="AQ12" s="17">
        <v>0.10411176385498</v>
      </c>
      <c r="AR12" s="17">
        <v>0.11172330176581299</v>
      </c>
      <c r="AS12" s="17">
        <v>0.13503785995533699</v>
      </c>
      <c r="AT12" s="17">
        <v>0.15802774586128401</v>
      </c>
      <c r="AU12" s="17">
        <v>0.142440836426038</v>
      </c>
      <c r="AV12" s="17"/>
      <c r="AW12" s="17">
        <v>8.7446438819192604E-2</v>
      </c>
      <c r="AX12" s="17">
        <v>9.6221807378460505E-2</v>
      </c>
      <c r="AY12" s="17">
        <v>0.154459061853157</v>
      </c>
      <c r="AZ12" s="17">
        <v>0.124563855981215</v>
      </c>
      <c r="BA12" s="17">
        <v>0.15597771843128999</v>
      </c>
      <c r="BB12" s="17"/>
      <c r="BC12" s="17">
        <v>0.101692915257069</v>
      </c>
      <c r="BD12" s="17">
        <v>8.9688722835384899E-2</v>
      </c>
      <c r="BE12" s="17">
        <v>0.13774147845592</v>
      </c>
      <c r="BF12" s="17">
        <v>0.13728771171367199</v>
      </c>
      <c r="BG12" s="17">
        <v>0.207439194948774</v>
      </c>
      <c r="BH12" s="17">
        <v>0.146327878168758</v>
      </c>
      <c r="BI12" s="17"/>
      <c r="BJ12" s="17">
        <v>0.141936925328987</v>
      </c>
      <c r="BK12" s="17">
        <v>0.13133087832366999</v>
      </c>
      <c r="BL12" s="17">
        <v>0.118242247521105</v>
      </c>
      <c r="BM12" s="17">
        <v>0.111274815767597</v>
      </c>
      <c r="BN12" s="17">
        <v>4.4189060494134999E-2</v>
      </c>
    </row>
    <row r="13" spans="2:66" x14ac:dyDescent="0.35">
      <c r="B13" s="18" t="s">
        <v>87</v>
      </c>
      <c r="C13" s="19">
        <v>6.3750353566927404E-2</v>
      </c>
      <c r="D13" s="19">
        <v>5.39782938645944E-2</v>
      </c>
      <c r="E13" s="19">
        <v>7.2865600580325901E-2</v>
      </c>
      <c r="F13" s="19"/>
      <c r="G13" s="19">
        <v>6.6212716644425795E-2</v>
      </c>
      <c r="H13" s="19">
        <v>4.6115368026019898E-2</v>
      </c>
      <c r="I13" s="19">
        <v>4.9743002984813003E-2</v>
      </c>
      <c r="J13" s="19">
        <v>8.3545084086003502E-2</v>
      </c>
      <c r="K13" s="19">
        <v>8.4755624945738794E-2</v>
      </c>
      <c r="L13" s="19">
        <v>5.7716584786308103E-2</v>
      </c>
      <c r="M13" s="19"/>
      <c r="N13" s="19">
        <v>3.97355135515053E-2</v>
      </c>
      <c r="O13" s="19">
        <v>6.2908690021255903E-2</v>
      </c>
      <c r="P13" s="19">
        <v>6.9799079335970599E-2</v>
      </c>
      <c r="Q13" s="19">
        <v>8.3786537163383301E-2</v>
      </c>
      <c r="R13" s="19"/>
      <c r="S13" s="19">
        <v>7.0252645334707001E-2</v>
      </c>
      <c r="T13" s="19">
        <v>6.5478251005856705E-2</v>
      </c>
      <c r="U13" s="19">
        <v>6.7150382884657106E-2</v>
      </c>
      <c r="V13" s="19">
        <v>7.9980385821014896E-2</v>
      </c>
      <c r="W13" s="19">
        <v>5.5216935851200702E-2</v>
      </c>
      <c r="X13" s="19">
        <v>3.5774340666632001E-2</v>
      </c>
      <c r="Y13" s="19">
        <v>5.53740595255015E-2</v>
      </c>
      <c r="Z13" s="19">
        <v>6.0156068529536699E-2</v>
      </c>
      <c r="AA13" s="19">
        <v>6.9177288070936996E-2</v>
      </c>
      <c r="AB13" s="19">
        <v>7.9169625825015799E-2</v>
      </c>
      <c r="AC13" s="19">
        <v>4.4270328942937899E-2</v>
      </c>
      <c r="AD13" s="19">
        <v>6.5220248241473405E-2</v>
      </c>
      <c r="AE13" s="19"/>
      <c r="AF13" s="19">
        <v>5.1801413780756901E-2</v>
      </c>
      <c r="AG13" s="19">
        <v>6.3310715766819195E-2</v>
      </c>
      <c r="AH13" s="19">
        <v>0.121875893327112</v>
      </c>
      <c r="AI13" s="19">
        <v>8.7239480315231599E-2</v>
      </c>
      <c r="AJ13" s="19">
        <v>4.86674232707245E-2</v>
      </c>
      <c r="AK13" s="19">
        <v>8.7698658922004499E-2</v>
      </c>
      <c r="AL13" s="19"/>
      <c r="AM13" s="19">
        <v>5.96846959907993E-2</v>
      </c>
      <c r="AN13" s="19">
        <v>5.2038097666761603E-2</v>
      </c>
      <c r="AO13" s="19">
        <v>8.2915637159552996E-2</v>
      </c>
      <c r="AP13" s="19"/>
      <c r="AQ13" s="19">
        <v>6.2960752888224197E-2</v>
      </c>
      <c r="AR13" s="19">
        <v>5.05300649558982E-2</v>
      </c>
      <c r="AS13" s="19">
        <v>5.03230311798313E-2</v>
      </c>
      <c r="AT13" s="19">
        <v>4.5342729546837698E-2</v>
      </c>
      <c r="AU13" s="19">
        <v>7.8312266108242296E-2</v>
      </c>
      <c r="AV13" s="19"/>
      <c r="AW13" s="19">
        <v>6.7226423909240204E-2</v>
      </c>
      <c r="AX13" s="19">
        <v>4.8195765050727798E-2</v>
      </c>
      <c r="AY13" s="19">
        <v>4.7839013259114799E-2</v>
      </c>
      <c r="AZ13" s="19">
        <v>5.9793944730083502E-2</v>
      </c>
      <c r="BA13" s="19">
        <v>8.2864949957209194E-2</v>
      </c>
      <c r="BB13" s="19"/>
      <c r="BC13" s="19">
        <v>4.6500558097677502E-2</v>
      </c>
      <c r="BD13" s="19">
        <v>6.2704049640266601E-2</v>
      </c>
      <c r="BE13" s="19">
        <v>4.0902871233448802E-2</v>
      </c>
      <c r="BF13" s="19">
        <v>4.89486752267764E-2</v>
      </c>
      <c r="BG13" s="19">
        <v>5.9703538552541499E-2</v>
      </c>
      <c r="BH13" s="19">
        <v>0.12868392724195199</v>
      </c>
      <c r="BI13" s="19"/>
      <c r="BJ13" s="19">
        <v>7.6156781630150494E-2</v>
      </c>
      <c r="BK13" s="19">
        <v>6.7325251590755295E-2</v>
      </c>
      <c r="BL13" s="19">
        <v>5.7514292755311003E-2</v>
      </c>
      <c r="BM13" s="19">
        <v>3.9014703136698602E-2</v>
      </c>
      <c r="BN13" s="19">
        <v>2.20857375533795E-2</v>
      </c>
    </row>
    <row r="14" spans="2:66" x14ac:dyDescent="0.35">
      <c r="B14" s="16"/>
      <c r="AF14" s="17"/>
      <c r="AG14" s="17"/>
      <c r="AH14" s="17"/>
      <c r="AI14" s="17"/>
      <c r="AJ14" s="17"/>
      <c r="AK14" s="17"/>
    </row>
    <row r="15" spans="2:66" x14ac:dyDescent="0.35">
      <c r="B15" t="s">
        <v>92</v>
      </c>
      <c r="AF15" s="24"/>
      <c r="AG15" s="24"/>
      <c r="AH15" s="24"/>
      <c r="AI15" s="24"/>
      <c r="AJ15" s="24"/>
      <c r="AK15" s="24"/>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N18"/>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118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109</v>
      </c>
      <c r="C9" s="17">
        <v>0.101779823118772</v>
      </c>
      <c r="D9" s="17">
        <v>0.11432534950217001</v>
      </c>
      <c r="E9" s="17">
        <v>8.8739719947725199E-2</v>
      </c>
      <c r="F9" s="17"/>
      <c r="G9" s="17">
        <v>0.15307212579660301</v>
      </c>
      <c r="H9" s="17">
        <v>0.15940722928440201</v>
      </c>
      <c r="I9" s="17">
        <v>9.7797932502614995E-2</v>
      </c>
      <c r="J9" s="17">
        <v>8.8221404579242296E-2</v>
      </c>
      <c r="K9" s="17">
        <v>6.5147085470844704E-2</v>
      </c>
      <c r="L9" s="17">
        <v>5.9220738781893899E-2</v>
      </c>
      <c r="M9" s="17"/>
      <c r="N9" s="17">
        <v>0.15331604382170699</v>
      </c>
      <c r="O9" s="17">
        <v>7.3758956242199206E-2</v>
      </c>
      <c r="P9" s="17">
        <v>9.1740802783100095E-2</v>
      </c>
      <c r="Q9" s="17">
        <v>8.1066252530303501E-2</v>
      </c>
      <c r="R9" s="17"/>
      <c r="S9" s="17">
        <v>0.170209877132418</v>
      </c>
      <c r="T9" s="17">
        <v>5.1167032387623497E-2</v>
      </c>
      <c r="U9" s="17">
        <v>9.3991938771166003E-2</v>
      </c>
      <c r="V9" s="17">
        <v>0.10361661776169501</v>
      </c>
      <c r="W9" s="17">
        <v>9.0766613204620997E-2</v>
      </c>
      <c r="X9" s="17">
        <v>0.111302985919857</v>
      </c>
      <c r="Y9" s="17">
        <v>7.7481507279519607E-2</v>
      </c>
      <c r="Z9" s="17">
        <v>0.104456073418124</v>
      </c>
      <c r="AA9" s="17">
        <v>0.121859969749829</v>
      </c>
      <c r="AB9" s="17">
        <v>8.9140720095726295E-2</v>
      </c>
      <c r="AC9" s="17">
        <v>8.8557034849698194E-2</v>
      </c>
      <c r="AD9" s="17">
        <v>6.10927914679395E-2</v>
      </c>
      <c r="AE9" s="17"/>
      <c r="AF9" s="17">
        <v>9.8570748025057206E-2</v>
      </c>
      <c r="AG9" s="17">
        <v>7.4929293568972405E-2</v>
      </c>
      <c r="AH9" s="17">
        <v>0.12307161753873599</v>
      </c>
      <c r="AI9" s="17">
        <v>0.16418206533139701</v>
      </c>
      <c r="AJ9" s="17">
        <v>0.118675724302425</v>
      </c>
      <c r="AK9" s="17">
        <v>8.0594791430934995E-2</v>
      </c>
      <c r="AL9" s="17"/>
      <c r="AM9" s="17">
        <v>9.6584984669158006E-2</v>
      </c>
      <c r="AN9" s="17">
        <v>0.10494792389617801</v>
      </c>
      <c r="AO9" s="17">
        <v>0.11545198469319</v>
      </c>
      <c r="AP9" s="17"/>
      <c r="AQ9" s="17">
        <v>8.3720016037137607E-2</v>
      </c>
      <c r="AR9" s="17">
        <v>0.15230730983129201</v>
      </c>
      <c r="AS9" s="17">
        <v>4.0945183022377499E-2</v>
      </c>
      <c r="AT9" s="17">
        <v>0.13529002855633099</v>
      </c>
      <c r="AU9" s="17">
        <v>0.108696132583761</v>
      </c>
      <c r="AV9" s="17"/>
      <c r="AW9" s="17">
        <v>9.4052788667594797E-2</v>
      </c>
      <c r="AX9" s="17">
        <v>0.150835184100163</v>
      </c>
      <c r="AY9" s="17">
        <v>5.26536969112915E-2</v>
      </c>
      <c r="AZ9" s="17">
        <v>7.7907666805894504E-2</v>
      </c>
      <c r="BA9" s="17">
        <v>7.9216071616803899E-2</v>
      </c>
      <c r="BB9" s="17"/>
      <c r="BC9" s="17">
        <v>0.164153982148288</v>
      </c>
      <c r="BD9" s="17">
        <v>9.7828553344539604E-2</v>
      </c>
      <c r="BE9" s="17">
        <v>5.0212959956135401E-2</v>
      </c>
      <c r="BF9" s="17">
        <v>9.6059395378034096E-2</v>
      </c>
      <c r="BG9" s="17">
        <v>8.6182860684114307E-2</v>
      </c>
      <c r="BH9" s="17">
        <v>3.01122158355694E-2</v>
      </c>
      <c r="BI9" s="17"/>
      <c r="BJ9" s="17">
        <v>6.8298382376958899E-2</v>
      </c>
      <c r="BK9" s="17">
        <v>6.0378872186249301E-2</v>
      </c>
      <c r="BL9" s="17">
        <v>0.13176294681503001</v>
      </c>
      <c r="BM9" s="17">
        <v>0.189968865838579</v>
      </c>
      <c r="BN9" s="17">
        <v>0.24518084638614099</v>
      </c>
    </row>
    <row r="10" spans="2:66" x14ac:dyDescent="0.35">
      <c r="B10" s="18" t="s">
        <v>110</v>
      </c>
      <c r="C10" s="17">
        <v>0.29269580342914803</v>
      </c>
      <c r="D10" s="17">
        <v>0.31500634769712299</v>
      </c>
      <c r="E10" s="17">
        <v>0.27385483329714599</v>
      </c>
      <c r="F10" s="17"/>
      <c r="G10" s="17">
        <v>0.31337249444288501</v>
      </c>
      <c r="H10" s="17">
        <v>0.305002159836814</v>
      </c>
      <c r="I10" s="17">
        <v>0.30369214564372998</v>
      </c>
      <c r="J10" s="17">
        <v>0.27751856678951597</v>
      </c>
      <c r="K10" s="17">
        <v>0.257113224183246</v>
      </c>
      <c r="L10" s="17">
        <v>0.29598231653954599</v>
      </c>
      <c r="M10" s="17"/>
      <c r="N10" s="17">
        <v>0.31135218996650399</v>
      </c>
      <c r="O10" s="17">
        <v>0.26264391211716598</v>
      </c>
      <c r="P10" s="17">
        <v>0.33034026535849997</v>
      </c>
      <c r="Q10" s="17">
        <v>0.27357791346017701</v>
      </c>
      <c r="R10" s="17"/>
      <c r="S10" s="17">
        <v>0.31279117673803503</v>
      </c>
      <c r="T10" s="17">
        <v>0.27609542699001999</v>
      </c>
      <c r="U10" s="17">
        <v>0.218427780537676</v>
      </c>
      <c r="V10" s="17">
        <v>0.325735513193948</v>
      </c>
      <c r="W10" s="17">
        <v>0.30721313692110902</v>
      </c>
      <c r="X10" s="17">
        <v>0.29886750886338598</v>
      </c>
      <c r="Y10" s="17">
        <v>0.32261256989577602</v>
      </c>
      <c r="Z10" s="17">
        <v>0.31998214004981002</v>
      </c>
      <c r="AA10" s="17">
        <v>0.28675195546306298</v>
      </c>
      <c r="AB10" s="17">
        <v>0.26658599992833798</v>
      </c>
      <c r="AC10" s="17">
        <v>0.28106139291160598</v>
      </c>
      <c r="AD10" s="17">
        <v>0.32082352673817199</v>
      </c>
      <c r="AE10" s="17"/>
      <c r="AF10" s="17">
        <v>0.31027297287970002</v>
      </c>
      <c r="AG10" s="17">
        <v>0.28387778747171499</v>
      </c>
      <c r="AH10" s="17">
        <v>0.27848423171657299</v>
      </c>
      <c r="AI10" s="17">
        <v>0.322754089704754</v>
      </c>
      <c r="AJ10" s="17">
        <v>0.28909570041552501</v>
      </c>
      <c r="AK10" s="17">
        <v>0.189694402409324</v>
      </c>
      <c r="AL10" s="17"/>
      <c r="AM10" s="17">
        <v>0.283315833672311</v>
      </c>
      <c r="AN10" s="17">
        <v>0.298478308387086</v>
      </c>
      <c r="AO10" s="17">
        <v>0.31717052776319199</v>
      </c>
      <c r="AP10" s="17"/>
      <c r="AQ10" s="17">
        <v>0.29275958821517201</v>
      </c>
      <c r="AR10" s="17">
        <v>0.312814211241009</v>
      </c>
      <c r="AS10" s="17">
        <v>0.31325726090517197</v>
      </c>
      <c r="AT10" s="17">
        <v>0.26046107526662499</v>
      </c>
      <c r="AU10" s="17">
        <v>0.26615166271745899</v>
      </c>
      <c r="AV10" s="17"/>
      <c r="AW10" s="17">
        <v>0.30902262310742501</v>
      </c>
      <c r="AX10" s="17">
        <v>0.30917773047866198</v>
      </c>
      <c r="AY10" s="17">
        <v>0.247572885206362</v>
      </c>
      <c r="AZ10" s="17">
        <v>0.26755020748481101</v>
      </c>
      <c r="BA10" s="17">
        <v>0.29281295842044602</v>
      </c>
      <c r="BB10" s="17"/>
      <c r="BC10" s="17">
        <v>0.32016592999494897</v>
      </c>
      <c r="BD10" s="17">
        <v>0.31726836203860098</v>
      </c>
      <c r="BE10" s="17">
        <v>0.26879919149554599</v>
      </c>
      <c r="BF10" s="17">
        <v>0.244144242888162</v>
      </c>
      <c r="BG10" s="17">
        <v>0.274823109587642</v>
      </c>
      <c r="BH10" s="17">
        <v>0.28781624654791899</v>
      </c>
      <c r="BI10" s="17"/>
      <c r="BJ10" s="17">
        <v>0.26812514447621399</v>
      </c>
      <c r="BK10" s="17">
        <v>0.28827167015022997</v>
      </c>
      <c r="BL10" s="17">
        <v>0.27522126119921198</v>
      </c>
      <c r="BM10" s="17">
        <v>0.32292738929088899</v>
      </c>
      <c r="BN10" s="17">
        <v>0.42990542794577402</v>
      </c>
    </row>
    <row r="11" spans="2:66" x14ac:dyDescent="0.35">
      <c r="B11" s="18" t="s">
        <v>111</v>
      </c>
      <c r="C11" s="17">
        <v>0.35573645459629799</v>
      </c>
      <c r="D11" s="17">
        <v>0.358307368980402</v>
      </c>
      <c r="E11" s="17">
        <v>0.35361191234497402</v>
      </c>
      <c r="F11" s="17"/>
      <c r="G11" s="17">
        <v>0.30910354415969299</v>
      </c>
      <c r="H11" s="17">
        <v>0.33358559218066097</v>
      </c>
      <c r="I11" s="17">
        <v>0.357485483619644</v>
      </c>
      <c r="J11" s="17">
        <v>0.34230609512099403</v>
      </c>
      <c r="K11" s="17">
        <v>0.40802754661087798</v>
      </c>
      <c r="L11" s="17">
        <v>0.37947213768210503</v>
      </c>
      <c r="M11" s="17"/>
      <c r="N11" s="17">
        <v>0.33969431562183999</v>
      </c>
      <c r="O11" s="17">
        <v>0.39946327689951999</v>
      </c>
      <c r="P11" s="17">
        <v>0.32868022395612201</v>
      </c>
      <c r="Q11" s="17">
        <v>0.35114369254399302</v>
      </c>
      <c r="R11" s="17"/>
      <c r="S11" s="17">
        <v>0.30042551377681198</v>
      </c>
      <c r="T11" s="17">
        <v>0.38120146383428899</v>
      </c>
      <c r="U11" s="17">
        <v>0.46046708474284997</v>
      </c>
      <c r="V11" s="17">
        <v>0.32146746742686699</v>
      </c>
      <c r="W11" s="17">
        <v>0.335668179124613</v>
      </c>
      <c r="X11" s="17">
        <v>0.37490409089976301</v>
      </c>
      <c r="Y11" s="17">
        <v>0.31843250607073498</v>
      </c>
      <c r="Z11" s="17">
        <v>0.37344422177613101</v>
      </c>
      <c r="AA11" s="17">
        <v>0.36302589123654899</v>
      </c>
      <c r="AB11" s="17">
        <v>0.37387700130606399</v>
      </c>
      <c r="AC11" s="17">
        <v>0.33561021489315201</v>
      </c>
      <c r="AD11" s="17">
        <v>0.344902206569286</v>
      </c>
      <c r="AE11" s="17"/>
      <c r="AF11" s="17">
        <v>0.36663405478195599</v>
      </c>
      <c r="AG11" s="17">
        <v>0.39575137118057602</v>
      </c>
      <c r="AH11" s="17">
        <v>0.23941016228248099</v>
      </c>
      <c r="AI11" s="17">
        <v>0.21872670103689501</v>
      </c>
      <c r="AJ11" s="17">
        <v>0.362477823976112</v>
      </c>
      <c r="AK11" s="17">
        <v>0.46099540682468498</v>
      </c>
      <c r="AL11" s="17"/>
      <c r="AM11" s="17">
        <v>0.36363237847996199</v>
      </c>
      <c r="AN11" s="17">
        <v>0.364120614873849</v>
      </c>
      <c r="AO11" s="17">
        <v>0.311437120210458</v>
      </c>
      <c r="AP11" s="17"/>
      <c r="AQ11" s="17">
        <v>0.36705001272966198</v>
      </c>
      <c r="AR11" s="17">
        <v>0.33138379894088699</v>
      </c>
      <c r="AS11" s="17">
        <v>0.37657687511010002</v>
      </c>
      <c r="AT11" s="17">
        <v>0.29523274074983502</v>
      </c>
      <c r="AU11" s="17">
        <v>0.37384752573716401</v>
      </c>
      <c r="AV11" s="17"/>
      <c r="AW11" s="17">
        <v>0.35059905764424099</v>
      </c>
      <c r="AX11" s="17">
        <v>0.34073071154660101</v>
      </c>
      <c r="AY11" s="17">
        <v>0.44285858435230502</v>
      </c>
      <c r="AZ11" s="17">
        <v>0.34672706837209599</v>
      </c>
      <c r="BA11" s="17">
        <v>0.31179680975308199</v>
      </c>
      <c r="BB11" s="17"/>
      <c r="BC11" s="17">
        <v>0.32930817657850597</v>
      </c>
      <c r="BD11" s="17">
        <v>0.34831545456286001</v>
      </c>
      <c r="BE11" s="17">
        <v>0.45743323074689601</v>
      </c>
      <c r="BF11" s="17">
        <v>0.35910437471486301</v>
      </c>
      <c r="BG11" s="17">
        <v>0.32635562270365598</v>
      </c>
      <c r="BH11" s="17">
        <v>0.32659183215849302</v>
      </c>
      <c r="BI11" s="17"/>
      <c r="BJ11" s="17">
        <v>0.402053892125732</v>
      </c>
      <c r="BK11" s="17">
        <v>0.36475320145948298</v>
      </c>
      <c r="BL11" s="17">
        <v>0.342197381148095</v>
      </c>
      <c r="BM11" s="17">
        <v>0.31508919526913498</v>
      </c>
      <c r="BN11" s="17">
        <v>0.22983479960772699</v>
      </c>
    </row>
    <row r="12" spans="2:66" x14ac:dyDescent="0.35">
      <c r="B12" s="18" t="s">
        <v>112</v>
      </c>
      <c r="C12" s="17">
        <v>0.157108620810748</v>
      </c>
      <c r="D12" s="17">
        <v>0.13689773734743199</v>
      </c>
      <c r="E12" s="17">
        <v>0.17445907599715299</v>
      </c>
      <c r="F12" s="17"/>
      <c r="G12" s="17">
        <v>0.14368237116318899</v>
      </c>
      <c r="H12" s="17">
        <v>0.138948363128539</v>
      </c>
      <c r="I12" s="17">
        <v>0.17521222547381701</v>
      </c>
      <c r="J12" s="17">
        <v>0.18754275916510799</v>
      </c>
      <c r="K12" s="17">
        <v>0.14434984848273799</v>
      </c>
      <c r="L12" s="17">
        <v>0.15018020745315799</v>
      </c>
      <c r="M12" s="17"/>
      <c r="N12" s="17">
        <v>0.13262461271971401</v>
      </c>
      <c r="O12" s="17">
        <v>0.16852588502492499</v>
      </c>
      <c r="P12" s="17">
        <v>0.152075970928856</v>
      </c>
      <c r="Q12" s="17">
        <v>0.17765107938274</v>
      </c>
      <c r="R12" s="17"/>
      <c r="S12" s="17">
        <v>0.14278504237977899</v>
      </c>
      <c r="T12" s="17">
        <v>0.20159483361158501</v>
      </c>
      <c r="U12" s="17">
        <v>0.117994376408858</v>
      </c>
      <c r="V12" s="17">
        <v>0.14846472120783299</v>
      </c>
      <c r="W12" s="17">
        <v>0.159422296074645</v>
      </c>
      <c r="X12" s="17">
        <v>0.153933307125141</v>
      </c>
      <c r="Y12" s="17">
        <v>0.17525214012984799</v>
      </c>
      <c r="Z12" s="17">
        <v>0.130023120311273</v>
      </c>
      <c r="AA12" s="17">
        <v>0.13269904685214601</v>
      </c>
      <c r="AB12" s="17">
        <v>0.141391662879403</v>
      </c>
      <c r="AC12" s="17">
        <v>0.23261799380056</v>
      </c>
      <c r="AD12" s="17">
        <v>0.164015109477545</v>
      </c>
      <c r="AE12" s="17"/>
      <c r="AF12" s="17">
        <v>0.12900359679957901</v>
      </c>
      <c r="AG12" s="17">
        <v>0.16899323449915199</v>
      </c>
      <c r="AH12" s="17">
        <v>0.23909060926967901</v>
      </c>
      <c r="AI12" s="17">
        <v>0.18286123210349101</v>
      </c>
      <c r="AJ12" s="17">
        <v>0.14493025859845499</v>
      </c>
      <c r="AK12" s="17">
        <v>0.162634776316636</v>
      </c>
      <c r="AL12" s="17"/>
      <c r="AM12" s="17">
        <v>0.16534965201346399</v>
      </c>
      <c r="AN12" s="17">
        <v>0.14736567974418999</v>
      </c>
      <c r="AO12" s="17">
        <v>0.152705667765761</v>
      </c>
      <c r="AP12" s="17"/>
      <c r="AQ12" s="17">
        <v>0.162225743496933</v>
      </c>
      <c r="AR12" s="17">
        <v>0.130616658250406</v>
      </c>
      <c r="AS12" s="17">
        <v>0.18680307481229799</v>
      </c>
      <c r="AT12" s="17">
        <v>0.23134615558380101</v>
      </c>
      <c r="AU12" s="17">
        <v>0.131740136638685</v>
      </c>
      <c r="AV12" s="17"/>
      <c r="AW12" s="17">
        <v>0.13606765299106999</v>
      </c>
      <c r="AX12" s="17">
        <v>0.13334372894065</v>
      </c>
      <c r="AY12" s="17">
        <v>0.18715538886237101</v>
      </c>
      <c r="AZ12" s="17">
        <v>0.20611522455099601</v>
      </c>
      <c r="BA12" s="17">
        <v>0.21617866392406501</v>
      </c>
      <c r="BB12" s="17"/>
      <c r="BC12" s="17">
        <v>0.13271647882965801</v>
      </c>
      <c r="BD12" s="17">
        <v>0.1345297091315</v>
      </c>
      <c r="BE12" s="17">
        <v>0.161475949959976</v>
      </c>
      <c r="BF12" s="17">
        <v>0.21251538250982299</v>
      </c>
      <c r="BG12" s="17">
        <v>0.237639509824527</v>
      </c>
      <c r="BH12" s="17">
        <v>0.17809419056956299</v>
      </c>
      <c r="BI12" s="17"/>
      <c r="BJ12" s="17">
        <v>0.15962222109350299</v>
      </c>
      <c r="BK12" s="17">
        <v>0.176407656409274</v>
      </c>
      <c r="BL12" s="17">
        <v>0.171095409652023</v>
      </c>
      <c r="BM12" s="17">
        <v>0.107385545677245</v>
      </c>
      <c r="BN12" s="17">
        <v>4.7374504134180498E-2</v>
      </c>
    </row>
    <row r="13" spans="2:66" x14ac:dyDescent="0.35">
      <c r="B13" s="18" t="s">
        <v>87</v>
      </c>
      <c r="C13" s="19">
        <v>9.2679298045033595E-2</v>
      </c>
      <c r="D13" s="19">
        <v>7.5463196472871599E-2</v>
      </c>
      <c r="E13" s="19">
        <v>0.109334458413002</v>
      </c>
      <c r="F13" s="19"/>
      <c r="G13" s="19">
        <v>8.0769464437629404E-2</v>
      </c>
      <c r="H13" s="19">
        <v>6.30566555695833E-2</v>
      </c>
      <c r="I13" s="19">
        <v>6.5812212760194402E-2</v>
      </c>
      <c r="J13" s="19">
        <v>0.104411174345139</v>
      </c>
      <c r="K13" s="19">
        <v>0.125362295252293</v>
      </c>
      <c r="L13" s="19">
        <v>0.115144599543297</v>
      </c>
      <c r="M13" s="19"/>
      <c r="N13" s="19">
        <v>6.3012837870235303E-2</v>
      </c>
      <c r="O13" s="19">
        <v>9.5607969716190302E-2</v>
      </c>
      <c r="P13" s="19">
        <v>9.7162736973421995E-2</v>
      </c>
      <c r="Q13" s="19">
        <v>0.11656106208278701</v>
      </c>
      <c r="R13" s="19"/>
      <c r="S13" s="19">
        <v>7.3788389972956198E-2</v>
      </c>
      <c r="T13" s="19">
        <v>8.9941243176482097E-2</v>
      </c>
      <c r="U13" s="19">
        <v>0.109118819539451</v>
      </c>
      <c r="V13" s="19">
        <v>0.100715680409657</v>
      </c>
      <c r="W13" s="19">
        <v>0.106929774675012</v>
      </c>
      <c r="X13" s="19">
        <v>6.0992107191852302E-2</v>
      </c>
      <c r="Y13" s="19">
        <v>0.10622127662412099</v>
      </c>
      <c r="Z13" s="19">
        <v>7.2094444444660996E-2</v>
      </c>
      <c r="AA13" s="19">
        <v>9.5663136698413601E-2</v>
      </c>
      <c r="AB13" s="19">
        <v>0.12900461579046801</v>
      </c>
      <c r="AC13" s="19">
        <v>6.21533635449837E-2</v>
      </c>
      <c r="AD13" s="19">
        <v>0.109166365747058</v>
      </c>
      <c r="AE13" s="19"/>
      <c r="AF13" s="19">
        <v>9.5518627513707793E-2</v>
      </c>
      <c r="AG13" s="19">
        <v>7.6448313279584401E-2</v>
      </c>
      <c r="AH13" s="19">
        <v>0.11994337919253099</v>
      </c>
      <c r="AI13" s="19">
        <v>0.111475911823463</v>
      </c>
      <c r="AJ13" s="19">
        <v>8.4820492707483097E-2</v>
      </c>
      <c r="AK13" s="19">
        <v>0.10608062301842</v>
      </c>
      <c r="AL13" s="19"/>
      <c r="AM13" s="19">
        <v>9.1117151165104507E-2</v>
      </c>
      <c r="AN13" s="19">
        <v>8.50874730986972E-2</v>
      </c>
      <c r="AO13" s="19">
        <v>0.1032346995674</v>
      </c>
      <c r="AP13" s="19"/>
      <c r="AQ13" s="19">
        <v>9.4244639521094797E-2</v>
      </c>
      <c r="AR13" s="19">
        <v>7.2878021736405799E-2</v>
      </c>
      <c r="AS13" s="19">
        <v>8.2417606150051906E-2</v>
      </c>
      <c r="AT13" s="19">
        <v>7.7669999843408097E-2</v>
      </c>
      <c r="AU13" s="19">
        <v>0.119564542322931</v>
      </c>
      <c r="AV13" s="19"/>
      <c r="AW13" s="19">
        <v>0.110257877589669</v>
      </c>
      <c r="AX13" s="19">
        <v>6.5912644933923806E-2</v>
      </c>
      <c r="AY13" s="19">
        <v>6.9759444667670506E-2</v>
      </c>
      <c r="AZ13" s="19">
        <v>0.101699832786202</v>
      </c>
      <c r="BA13" s="19">
        <v>9.9995496285602406E-2</v>
      </c>
      <c r="BB13" s="19"/>
      <c r="BC13" s="19">
        <v>5.3655432448598897E-2</v>
      </c>
      <c r="BD13" s="19">
        <v>0.102057920922499</v>
      </c>
      <c r="BE13" s="19">
        <v>6.2078667841447298E-2</v>
      </c>
      <c r="BF13" s="19">
        <v>8.8176604509118198E-2</v>
      </c>
      <c r="BG13" s="19">
        <v>7.4998897200060699E-2</v>
      </c>
      <c r="BH13" s="19">
        <v>0.177385514888456</v>
      </c>
      <c r="BI13" s="19"/>
      <c r="BJ13" s="19">
        <v>0.101900359927593</v>
      </c>
      <c r="BK13" s="19">
        <v>0.110188599794764</v>
      </c>
      <c r="BL13" s="19">
        <v>7.9723001185640796E-2</v>
      </c>
      <c r="BM13" s="19">
        <v>6.4629003924152398E-2</v>
      </c>
      <c r="BN13" s="19">
        <v>4.7704421926177097E-2</v>
      </c>
    </row>
    <row r="14" spans="2:66" x14ac:dyDescent="0.35">
      <c r="B14" s="16"/>
      <c r="N14" s="24"/>
      <c r="O14" s="24"/>
      <c r="P14" s="24"/>
      <c r="Q14" s="24"/>
      <c r="AF14" s="17"/>
      <c r="AG14" s="17"/>
      <c r="AH14" s="17"/>
      <c r="AI14" s="17"/>
      <c r="AJ14" s="17"/>
      <c r="AK14" s="17"/>
    </row>
    <row r="15" spans="2:66" x14ac:dyDescent="0.35">
      <c r="B15" t="s">
        <v>92</v>
      </c>
      <c r="AF15" s="24"/>
      <c r="AG15" s="24"/>
      <c r="AH15" s="24"/>
      <c r="AI15" s="24"/>
      <c r="AJ15" s="24"/>
      <c r="AK15" s="24"/>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H17"/>
  <sheetViews>
    <sheetView showGridLines="0" workbookViewId="0">
      <pane xSplit="2" topLeftCell="C1" activePane="topRight" state="frozen"/>
      <selection activeCell="E8" sqref="E8"/>
      <selection pane="topRight" activeCell="B5" sqref="B5"/>
    </sheetView>
  </sheetViews>
  <sheetFormatPr defaultColWidth="10.90625" defaultRowHeight="14.5" x14ac:dyDescent="0.35"/>
  <cols>
    <col min="2" max="2" width="25.7265625" customWidth="1"/>
    <col min="3" max="8" width="20.7265625" customWidth="1"/>
  </cols>
  <sheetData>
    <row r="2" spans="2:34" ht="40" customHeight="1" x14ac:dyDescent="0.35">
      <c r="D2" s="32" t="s">
        <v>122</v>
      </c>
      <c r="E2" s="29"/>
      <c r="F2" s="29"/>
      <c r="G2" s="29"/>
      <c r="H2" s="29"/>
    </row>
    <row r="6" spans="2:34" ht="50" customHeight="1" x14ac:dyDescent="0.35">
      <c r="B6" s="20" t="s">
        <v>15</v>
      </c>
      <c r="C6" s="20" t="s">
        <v>94</v>
      </c>
      <c r="D6" s="20" t="s">
        <v>95</v>
      </c>
      <c r="E6" s="20" t="s">
        <v>96</v>
      </c>
      <c r="F6" s="20" t="s">
        <v>97</v>
      </c>
      <c r="G6" s="20" t="s">
        <v>98</v>
      </c>
    </row>
    <row r="7" spans="2:34" ht="29" x14ac:dyDescent="0.35">
      <c r="B7" s="18" t="s">
        <v>119</v>
      </c>
      <c r="C7" s="17">
        <v>0.40951212733175801</v>
      </c>
      <c r="D7" s="17">
        <v>0.48947255414541402</v>
      </c>
      <c r="E7" s="17">
        <v>0.50512904180414997</v>
      </c>
      <c r="F7" s="17">
        <v>0.41594887882258602</v>
      </c>
      <c r="G7" s="17">
        <v>0.29019089397387199</v>
      </c>
    </row>
    <row r="8" spans="2:34" ht="29" x14ac:dyDescent="0.35">
      <c r="B8" s="18" t="s">
        <v>120</v>
      </c>
      <c r="C8" s="17">
        <v>0.11297476604855899</v>
      </c>
      <c r="D8" s="17">
        <v>0.114603878756406</v>
      </c>
      <c r="E8" s="17">
        <v>1009</v>
      </c>
      <c r="F8" s="17">
        <v>0.120881341343403</v>
      </c>
      <c r="G8" s="17">
        <v>0.11749355359635801</v>
      </c>
    </row>
    <row r="9" spans="2:34" x14ac:dyDescent="0.35">
      <c r="B9" s="18" t="s">
        <v>121</v>
      </c>
      <c r="C9" s="17">
        <v>0.385706444441267</v>
      </c>
      <c r="D9" s="17">
        <v>0.31226210459064702</v>
      </c>
      <c r="E9" s="17">
        <v>0.30539087182279701</v>
      </c>
      <c r="F9" s="17">
        <v>0.37000539719624198</v>
      </c>
      <c r="G9" s="17">
        <v>0.48294937039449398</v>
      </c>
    </row>
    <row r="10" spans="2:34" x14ac:dyDescent="0.35">
      <c r="B10" s="18" t="s">
        <v>87</v>
      </c>
      <c r="C10" s="17">
        <v>9.1806662178415696E-2</v>
      </c>
      <c r="D10" s="17">
        <v>8.3661462507533799E-2</v>
      </c>
      <c r="E10" s="17">
        <v>7.5546545168975396E-2</v>
      </c>
      <c r="F10" s="17">
        <v>9.3164382637769397E-2</v>
      </c>
      <c r="G10" s="17">
        <v>0.109366182035276</v>
      </c>
    </row>
    <row r="11" spans="2:34" x14ac:dyDescent="0.35">
      <c r="B11" s="16"/>
      <c r="C11" s="16"/>
      <c r="D11" s="16"/>
      <c r="E11" s="16"/>
      <c r="F11" s="16"/>
      <c r="G11" s="16"/>
    </row>
    <row r="12" spans="2:34" x14ac:dyDescent="0.35">
      <c r="B12" t="s">
        <v>92</v>
      </c>
    </row>
    <row r="13" spans="2:34" x14ac:dyDescent="0.35">
      <c r="B13" t="s">
        <v>93</v>
      </c>
    </row>
    <row r="14" spans="2:34" x14ac:dyDescent="0.35">
      <c r="AH14" s="22">
        <v>5.8245680761114298E-2</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N17"/>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123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119</v>
      </c>
      <c r="C9" s="17">
        <v>0.40951212733175801</v>
      </c>
      <c r="D9" s="17">
        <v>0.4243395405682</v>
      </c>
      <c r="E9" s="17">
        <v>0.39604751197593702</v>
      </c>
      <c r="F9" s="17"/>
      <c r="G9" s="17">
        <v>0.29360336106241097</v>
      </c>
      <c r="H9" s="17">
        <v>0.36696903370178702</v>
      </c>
      <c r="I9" s="17">
        <v>0.35073475292525602</v>
      </c>
      <c r="J9" s="17">
        <v>0.41918178139979201</v>
      </c>
      <c r="K9" s="17">
        <v>0.449435382369263</v>
      </c>
      <c r="L9" s="17">
        <v>0.53500124607549204</v>
      </c>
      <c r="M9" s="17"/>
      <c r="N9" s="17">
        <v>0.51327794762052203</v>
      </c>
      <c r="O9" s="17">
        <v>0.39587460889315601</v>
      </c>
      <c r="P9" s="17">
        <v>0.35916275618850202</v>
      </c>
      <c r="Q9" s="17">
        <v>0.354101140342373</v>
      </c>
      <c r="R9" s="17"/>
      <c r="S9" s="17">
        <v>0.32263451941391202</v>
      </c>
      <c r="T9" s="17">
        <v>0.43617446820656097</v>
      </c>
      <c r="U9" s="17">
        <v>0.38856287971642101</v>
      </c>
      <c r="V9" s="17">
        <v>0.47406475334853798</v>
      </c>
      <c r="W9" s="17">
        <v>0.44853048020126801</v>
      </c>
      <c r="X9" s="17">
        <v>0.34639288411140701</v>
      </c>
      <c r="Y9" s="17">
        <v>0.38866681741765302</v>
      </c>
      <c r="Z9" s="17">
        <v>0.34330886340074401</v>
      </c>
      <c r="AA9" s="17">
        <v>0.40136900007959803</v>
      </c>
      <c r="AB9" s="17">
        <v>0.50408424158392395</v>
      </c>
      <c r="AC9" s="17">
        <v>0.45334571921696698</v>
      </c>
      <c r="AD9" s="17">
        <v>0.47803461074966203</v>
      </c>
      <c r="AE9" s="17"/>
      <c r="AF9" s="17">
        <v>0.55115712427056196</v>
      </c>
      <c r="AG9" s="17">
        <v>0.47418776976656102</v>
      </c>
      <c r="AH9" s="17">
        <v>0.222055136172853</v>
      </c>
      <c r="AI9" s="17">
        <v>0.28435310029524302</v>
      </c>
      <c r="AJ9" s="17">
        <v>0.24420132856552401</v>
      </c>
      <c r="AK9" s="17">
        <v>0.17836775715060901</v>
      </c>
      <c r="AL9" s="17"/>
      <c r="AM9" s="17">
        <v>0.44947164308912302</v>
      </c>
      <c r="AN9" s="17">
        <v>0.46147234174006502</v>
      </c>
      <c r="AO9" s="17">
        <v>0.28057271473699902</v>
      </c>
      <c r="AP9" s="17"/>
      <c r="AQ9" s="17">
        <v>0.47241041926634503</v>
      </c>
      <c r="AR9" s="17">
        <v>0.41467315787547998</v>
      </c>
      <c r="AS9" s="17">
        <v>0.38413781904870797</v>
      </c>
      <c r="AT9" s="17">
        <v>0.42817849704488498</v>
      </c>
      <c r="AU9" s="17">
        <v>0.27310926692430199</v>
      </c>
      <c r="AV9" s="17"/>
      <c r="AW9" s="17">
        <v>0.50293004237525396</v>
      </c>
      <c r="AX9" s="17">
        <v>0.42526039925512399</v>
      </c>
      <c r="AY9" s="17">
        <v>0.40017452855478403</v>
      </c>
      <c r="AZ9" s="17">
        <v>0.44492544513288501</v>
      </c>
      <c r="BA9" s="17">
        <v>0.31653375324840699</v>
      </c>
      <c r="BB9" s="17"/>
      <c r="BC9" s="17">
        <v>0.41855570098469003</v>
      </c>
      <c r="BD9" s="17">
        <v>0.48951581135113997</v>
      </c>
      <c r="BE9" s="17">
        <v>0.38603797927216099</v>
      </c>
      <c r="BF9" s="17">
        <v>0.43108030154545302</v>
      </c>
      <c r="BG9" s="17">
        <v>0.31846217791850701</v>
      </c>
      <c r="BH9" s="17">
        <v>0.35608479807408799</v>
      </c>
      <c r="BI9" s="17"/>
      <c r="BJ9" s="17">
        <v>0.37912243754219799</v>
      </c>
      <c r="BK9" s="17">
        <v>0.37609667783510697</v>
      </c>
      <c r="BL9" s="17">
        <v>0.40766064079533898</v>
      </c>
      <c r="BM9" s="17">
        <v>0.44905707282797103</v>
      </c>
      <c r="BN9" s="17">
        <v>0.62410386231284998</v>
      </c>
    </row>
    <row r="10" spans="2:66" ht="29" x14ac:dyDescent="0.35">
      <c r="B10" s="18" t="s">
        <v>120</v>
      </c>
      <c r="C10" s="17">
        <v>0.11297476604855899</v>
      </c>
      <c r="D10" s="17">
        <v>0.116831269889804</v>
      </c>
      <c r="E10" s="17">
        <v>0.109379344588745</v>
      </c>
      <c r="F10" s="17"/>
      <c r="G10" s="17">
        <v>0.144871024720268</v>
      </c>
      <c r="H10" s="17">
        <v>0.143126607970362</v>
      </c>
      <c r="I10" s="17">
        <v>0.15389877561821599</v>
      </c>
      <c r="J10" s="17">
        <v>8.7350544430912697E-2</v>
      </c>
      <c r="K10" s="17">
        <v>0.106974279859658</v>
      </c>
      <c r="L10" s="17">
        <v>5.86205273311034E-2</v>
      </c>
      <c r="M10" s="17"/>
      <c r="N10" s="17">
        <v>0.12469469730157</v>
      </c>
      <c r="O10" s="17">
        <v>0.105765677790307</v>
      </c>
      <c r="P10" s="17">
        <v>0.135721626865489</v>
      </c>
      <c r="Q10" s="17">
        <v>8.8936223911467396E-2</v>
      </c>
      <c r="R10" s="17"/>
      <c r="S10" s="17">
        <v>0.142508642092743</v>
      </c>
      <c r="T10" s="17">
        <v>9.7021372056521102E-2</v>
      </c>
      <c r="U10" s="17">
        <v>9.8143963654630503E-2</v>
      </c>
      <c r="V10" s="17">
        <v>8.0050841525878103E-2</v>
      </c>
      <c r="W10" s="17">
        <v>8.9879022498473002E-2</v>
      </c>
      <c r="X10" s="17">
        <v>0.123427847682786</v>
      </c>
      <c r="Y10" s="17">
        <v>0.141545106095321</v>
      </c>
      <c r="Z10" s="17">
        <v>0.115665936440617</v>
      </c>
      <c r="AA10" s="17">
        <v>0.13017780721691299</v>
      </c>
      <c r="AB10" s="17">
        <v>9.66310674875763E-2</v>
      </c>
      <c r="AC10" s="17">
        <v>0.121527414536046</v>
      </c>
      <c r="AD10" s="17">
        <v>9.6560241068651104E-2</v>
      </c>
      <c r="AE10" s="17"/>
      <c r="AF10" s="17">
        <v>0.109726447724398</v>
      </c>
      <c r="AG10" s="17">
        <v>0.12277886581538799</v>
      </c>
      <c r="AH10" s="17">
        <v>0.13713566680501901</v>
      </c>
      <c r="AI10" s="17">
        <v>0.119534180278335</v>
      </c>
      <c r="AJ10" s="17">
        <v>0.109791471546181</v>
      </c>
      <c r="AK10" s="17">
        <v>2.73189592188245E-2</v>
      </c>
      <c r="AL10" s="17"/>
      <c r="AM10" s="17">
        <v>9.6401505563804293E-2</v>
      </c>
      <c r="AN10" s="17">
        <v>0.128388025077117</v>
      </c>
      <c r="AO10" s="17">
        <v>0.115460325122413</v>
      </c>
      <c r="AP10" s="17"/>
      <c r="AQ10" s="17">
        <v>9.5967790906237305E-2</v>
      </c>
      <c r="AR10" s="17">
        <v>0.143388545029762</v>
      </c>
      <c r="AS10" s="17">
        <v>0.16957555602520999</v>
      </c>
      <c r="AT10" s="17">
        <v>9.4499908108867603E-2</v>
      </c>
      <c r="AU10" s="17">
        <v>8.9581403289519301E-2</v>
      </c>
      <c r="AV10" s="17"/>
      <c r="AW10" s="17">
        <v>9.6896062139695593E-2</v>
      </c>
      <c r="AX10" s="17">
        <v>0.134667968509673</v>
      </c>
      <c r="AY10" s="17">
        <v>0.12903863073156899</v>
      </c>
      <c r="AZ10" s="17">
        <v>7.6369842435258406E-2</v>
      </c>
      <c r="BA10" s="17">
        <v>9.0476137636218895E-2</v>
      </c>
      <c r="BB10" s="17"/>
      <c r="BC10" s="17">
        <v>0.15347312676273001</v>
      </c>
      <c r="BD10" s="17">
        <v>0.107926490549749</v>
      </c>
      <c r="BE10" s="17">
        <v>0.128282336526235</v>
      </c>
      <c r="BF10" s="17">
        <v>6.8361963040145801E-2</v>
      </c>
      <c r="BG10" s="17">
        <v>0.110350012105152</v>
      </c>
      <c r="BH10" s="17">
        <v>4.9933146178527898E-2</v>
      </c>
      <c r="BI10" s="17"/>
      <c r="BJ10" s="17">
        <v>8.2187733051747799E-2</v>
      </c>
      <c r="BK10" s="17">
        <v>0.115135470501202</v>
      </c>
      <c r="BL10" s="17">
        <v>0.12329713485266899</v>
      </c>
      <c r="BM10" s="17">
        <v>0.16581716244597999</v>
      </c>
      <c r="BN10" s="17">
        <v>0.15842503631149599</v>
      </c>
    </row>
    <row r="11" spans="2:66" x14ac:dyDescent="0.35">
      <c r="B11" s="18" t="s">
        <v>121</v>
      </c>
      <c r="C11" s="17">
        <v>0.385706444441267</v>
      </c>
      <c r="D11" s="17">
        <v>0.38272545701907701</v>
      </c>
      <c r="E11" s="17">
        <v>0.38950419304382899</v>
      </c>
      <c r="F11" s="17"/>
      <c r="G11" s="17">
        <v>0.39558430127635003</v>
      </c>
      <c r="H11" s="17">
        <v>0.376219106876165</v>
      </c>
      <c r="I11" s="17">
        <v>0.43075042326289298</v>
      </c>
      <c r="J11" s="17">
        <v>0.40660141599480698</v>
      </c>
      <c r="K11" s="17">
        <v>0.36727332249960598</v>
      </c>
      <c r="L11" s="17">
        <v>0.34575932305917001</v>
      </c>
      <c r="M11" s="17"/>
      <c r="N11" s="17">
        <v>0.29894314966541002</v>
      </c>
      <c r="O11" s="17">
        <v>0.40253954363028399</v>
      </c>
      <c r="P11" s="17">
        <v>0.402338657867645</v>
      </c>
      <c r="Q11" s="17">
        <v>0.44913506617687798</v>
      </c>
      <c r="R11" s="17"/>
      <c r="S11" s="17">
        <v>0.42499610108935498</v>
      </c>
      <c r="T11" s="17">
        <v>0.34965708726979</v>
      </c>
      <c r="U11" s="17">
        <v>0.41407824975813001</v>
      </c>
      <c r="V11" s="17">
        <v>0.367329972414003</v>
      </c>
      <c r="W11" s="17">
        <v>0.36284636837960799</v>
      </c>
      <c r="X11" s="17">
        <v>0.42514973134767903</v>
      </c>
      <c r="Y11" s="17">
        <v>0.36612565576469902</v>
      </c>
      <c r="Z11" s="17">
        <v>0.44798454667521298</v>
      </c>
      <c r="AA11" s="17">
        <v>0.38982342738355102</v>
      </c>
      <c r="AB11" s="17">
        <v>0.34447835217220701</v>
      </c>
      <c r="AC11" s="17">
        <v>0.37710968251403099</v>
      </c>
      <c r="AD11" s="17">
        <v>0.36501161390178199</v>
      </c>
      <c r="AE11" s="17"/>
      <c r="AF11" s="17">
        <v>0.28251201844248303</v>
      </c>
      <c r="AG11" s="17">
        <v>0.327526906948721</v>
      </c>
      <c r="AH11" s="17">
        <v>0.53329549048343505</v>
      </c>
      <c r="AI11" s="17">
        <v>0.51102209052466996</v>
      </c>
      <c r="AJ11" s="17">
        <v>0.54400268858599399</v>
      </c>
      <c r="AK11" s="17">
        <v>0.45437864724568</v>
      </c>
      <c r="AL11" s="17"/>
      <c r="AM11" s="17">
        <v>0.39105078327472198</v>
      </c>
      <c r="AN11" s="17">
        <v>0.33500658777689202</v>
      </c>
      <c r="AO11" s="17">
        <v>0.50085635302611997</v>
      </c>
      <c r="AP11" s="17"/>
      <c r="AQ11" s="17">
        <v>0.36183378970712599</v>
      </c>
      <c r="AR11" s="17">
        <v>0.36970655322489798</v>
      </c>
      <c r="AS11" s="17">
        <v>0.35759860940653498</v>
      </c>
      <c r="AT11" s="17">
        <v>0.380336500286303</v>
      </c>
      <c r="AU11" s="17">
        <v>0.53132742033679004</v>
      </c>
      <c r="AV11" s="17"/>
      <c r="AW11" s="17">
        <v>0.345972582930057</v>
      </c>
      <c r="AX11" s="17">
        <v>0.36128302871778201</v>
      </c>
      <c r="AY11" s="17">
        <v>0.37775248129086703</v>
      </c>
      <c r="AZ11" s="17">
        <v>0.38516360291014501</v>
      </c>
      <c r="BA11" s="17">
        <v>0.46755118615716401</v>
      </c>
      <c r="BB11" s="17"/>
      <c r="BC11" s="17">
        <v>0.36551931568539903</v>
      </c>
      <c r="BD11" s="17">
        <v>0.35400556874601702</v>
      </c>
      <c r="BE11" s="17">
        <v>0.37670534645917803</v>
      </c>
      <c r="BF11" s="17">
        <v>0.40881654747373503</v>
      </c>
      <c r="BG11" s="17">
        <v>0.456836347737131</v>
      </c>
      <c r="BH11" s="17">
        <v>0.375086730279104</v>
      </c>
      <c r="BI11" s="17"/>
      <c r="BJ11" s="17">
        <v>0.43910505338670203</v>
      </c>
      <c r="BK11" s="17">
        <v>0.403387674918882</v>
      </c>
      <c r="BL11" s="17">
        <v>0.37972582878820899</v>
      </c>
      <c r="BM11" s="17">
        <v>0.31303885856701602</v>
      </c>
      <c r="BN11" s="17">
        <v>0.19185241700285599</v>
      </c>
    </row>
    <row r="12" spans="2:66" x14ac:dyDescent="0.35">
      <c r="B12" s="18" t="s">
        <v>87</v>
      </c>
      <c r="C12" s="19">
        <v>9.1806662178415696E-2</v>
      </c>
      <c r="D12" s="19">
        <v>7.6103732522919104E-2</v>
      </c>
      <c r="E12" s="19">
        <v>0.105068950391488</v>
      </c>
      <c r="F12" s="19"/>
      <c r="G12" s="19">
        <v>0.165941312940971</v>
      </c>
      <c r="H12" s="19">
        <v>0.113685251451685</v>
      </c>
      <c r="I12" s="19">
        <v>6.4616048193635894E-2</v>
      </c>
      <c r="J12" s="19">
        <v>8.6866258174488301E-2</v>
      </c>
      <c r="K12" s="19">
        <v>7.6317015271472999E-2</v>
      </c>
      <c r="L12" s="19">
        <v>6.0618903534234998E-2</v>
      </c>
      <c r="M12" s="19"/>
      <c r="N12" s="19">
        <v>6.3084205412496694E-2</v>
      </c>
      <c r="O12" s="19">
        <v>9.5820169686253703E-2</v>
      </c>
      <c r="P12" s="19">
        <v>0.102776959078365</v>
      </c>
      <c r="Q12" s="19">
        <v>0.10782756956928199</v>
      </c>
      <c r="R12" s="19"/>
      <c r="S12" s="19">
        <v>0.109860737403989</v>
      </c>
      <c r="T12" s="19">
        <v>0.11714707246712799</v>
      </c>
      <c r="U12" s="19">
        <v>9.9214906870818506E-2</v>
      </c>
      <c r="V12" s="19">
        <v>7.8554432711581607E-2</v>
      </c>
      <c r="W12" s="19">
        <v>9.8744128920651E-2</v>
      </c>
      <c r="X12" s="19">
        <v>0.10502953685812801</v>
      </c>
      <c r="Y12" s="19">
        <v>0.10366242072232799</v>
      </c>
      <c r="Z12" s="19">
        <v>9.3040653483426494E-2</v>
      </c>
      <c r="AA12" s="19">
        <v>7.8629765319938399E-2</v>
      </c>
      <c r="AB12" s="19">
        <v>5.4806338756292303E-2</v>
      </c>
      <c r="AC12" s="19">
        <v>4.8017183732955999E-2</v>
      </c>
      <c r="AD12" s="19">
        <v>6.0393534279904203E-2</v>
      </c>
      <c r="AE12" s="19"/>
      <c r="AF12" s="19">
        <v>5.6604409562556399E-2</v>
      </c>
      <c r="AG12" s="19">
        <v>7.5506457469329796E-2</v>
      </c>
      <c r="AH12" s="19">
        <v>0.10751370653869401</v>
      </c>
      <c r="AI12" s="19">
        <v>8.5090628901751897E-2</v>
      </c>
      <c r="AJ12" s="19">
        <v>0.102004511302301</v>
      </c>
      <c r="AK12" s="19">
        <v>0.33993463638488602</v>
      </c>
      <c r="AL12" s="19"/>
      <c r="AM12" s="19">
        <v>6.3076068072351499E-2</v>
      </c>
      <c r="AN12" s="19">
        <v>7.5133045405926996E-2</v>
      </c>
      <c r="AO12" s="19">
        <v>0.103110607114468</v>
      </c>
      <c r="AP12" s="19"/>
      <c r="AQ12" s="19">
        <v>6.9788000120291904E-2</v>
      </c>
      <c r="AR12" s="19">
        <v>7.2231743869860102E-2</v>
      </c>
      <c r="AS12" s="19">
        <v>8.8688015519546498E-2</v>
      </c>
      <c r="AT12" s="19">
        <v>9.6985094559944293E-2</v>
      </c>
      <c r="AU12" s="19">
        <v>0.105981909449389</v>
      </c>
      <c r="AV12" s="19"/>
      <c r="AW12" s="19">
        <v>5.4201312554993601E-2</v>
      </c>
      <c r="AX12" s="19">
        <v>7.8788603517420702E-2</v>
      </c>
      <c r="AY12" s="19">
        <v>9.3034359422779295E-2</v>
      </c>
      <c r="AZ12" s="19">
        <v>9.3541109521712407E-2</v>
      </c>
      <c r="BA12" s="19">
        <v>0.12543892295820899</v>
      </c>
      <c r="BB12" s="19"/>
      <c r="BC12" s="19">
        <v>6.2451856567180102E-2</v>
      </c>
      <c r="BD12" s="19">
        <v>4.85521293530949E-2</v>
      </c>
      <c r="BE12" s="19">
        <v>0.108974337742426</v>
      </c>
      <c r="BF12" s="19">
        <v>9.1741187940665894E-2</v>
      </c>
      <c r="BG12" s="19">
        <v>0.114351462239209</v>
      </c>
      <c r="BH12" s="19">
        <v>0.21889532546828</v>
      </c>
      <c r="BI12" s="19"/>
      <c r="BJ12" s="19">
        <v>9.9584776019351798E-2</v>
      </c>
      <c r="BK12" s="19">
        <v>0.10538017674481</v>
      </c>
      <c r="BL12" s="19">
        <v>8.9316395563782999E-2</v>
      </c>
      <c r="BM12" s="19">
        <v>7.2086906159033598E-2</v>
      </c>
      <c r="BN12" s="19">
        <v>2.5618684372797601E-2</v>
      </c>
    </row>
    <row r="13" spans="2:66" x14ac:dyDescent="0.35">
      <c r="B13" s="16"/>
    </row>
    <row r="14" spans="2:66" x14ac:dyDescent="0.35">
      <c r="B14" t="s">
        <v>92</v>
      </c>
      <c r="AH14" s="22"/>
    </row>
    <row r="15" spans="2:66" x14ac:dyDescent="0.35">
      <c r="B15" t="s">
        <v>93</v>
      </c>
    </row>
    <row r="17" spans="2:2" x14ac:dyDescent="0.35">
      <c r="B17"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N17"/>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124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119</v>
      </c>
      <c r="C9" s="17">
        <v>0.48947255414541402</v>
      </c>
      <c r="D9" s="17">
        <v>0.52254406487842997</v>
      </c>
      <c r="E9" s="17">
        <v>0.45702848348294101</v>
      </c>
      <c r="F9" s="17"/>
      <c r="G9" s="17">
        <v>0.31228399850141397</v>
      </c>
      <c r="H9" s="17">
        <v>0.390624515657573</v>
      </c>
      <c r="I9" s="17">
        <v>0.43169223127331102</v>
      </c>
      <c r="J9" s="17">
        <v>0.54851341509440699</v>
      </c>
      <c r="K9" s="17">
        <v>0.56961947256572898</v>
      </c>
      <c r="L9" s="17">
        <v>0.63425176260548999</v>
      </c>
      <c r="M9" s="17"/>
      <c r="N9" s="17">
        <v>0.57760088013088395</v>
      </c>
      <c r="O9" s="17">
        <v>0.45551317601489799</v>
      </c>
      <c r="P9" s="17">
        <v>0.46796782156622602</v>
      </c>
      <c r="Q9" s="17">
        <v>0.44353894344369099</v>
      </c>
      <c r="R9" s="17"/>
      <c r="S9" s="17">
        <v>0.40872515914420099</v>
      </c>
      <c r="T9" s="17">
        <v>0.51085910482165797</v>
      </c>
      <c r="U9" s="17">
        <v>0.43365520276688602</v>
      </c>
      <c r="V9" s="17">
        <v>0.50935475252825202</v>
      </c>
      <c r="W9" s="17">
        <v>0.55601627058673098</v>
      </c>
      <c r="X9" s="17">
        <v>0.45294478478479699</v>
      </c>
      <c r="Y9" s="17">
        <v>0.52641163075747299</v>
      </c>
      <c r="Z9" s="17">
        <v>0.42582265872716402</v>
      </c>
      <c r="AA9" s="17">
        <v>0.50202540116963601</v>
      </c>
      <c r="AB9" s="17">
        <v>0.58145360560832104</v>
      </c>
      <c r="AC9" s="17">
        <v>0.48376629810433303</v>
      </c>
      <c r="AD9" s="17">
        <v>0.49182780429193201</v>
      </c>
      <c r="AE9" s="17"/>
      <c r="AF9" s="17">
        <v>0.64327781034631504</v>
      </c>
      <c r="AG9" s="17">
        <v>0.54304924518865505</v>
      </c>
      <c r="AH9" s="17">
        <v>0.295839696583024</v>
      </c>
      <c r="AI9" s="17">
        <v>0.38985562877824298</v>
      </c>
      <c r="AJ9" s="17">
        <v>0.32005984039056801</v>
      </c>
      <c r="AK9" s="17">
        <v>0.201410711575637</v>
      </c>
      <c r="AL9" s="17"/>
      <c r="AM9" s="17">
        <v>0.54179437209027603</v>
      </c>
      <c r="AN9" s="17">
        <v>0.55003019288227994</v>
      </c>
      <c r="AO9" s="17">
        <v>0.32962051935193798</v>
      </c>
      <c r="AP9" s="17"/>
      <c r="AQ9" s="17">
        <v>0.572232775412713</v>
      </c>
      <c r="AR9" s="17">
        <v>0.47652684105907001</v>
      </c>
      <c r="AS9" s="17">
        <v>0.53024846202236098</v>
      </c>
      <c r="AT9" s="17">
        <v>0.55311872307170395</v>
      </c>
      <c r="AU9" s="17">
        <v>0.347466736132091</v>
      </c>
      <c r="AV9" s="17"/>
      <c r="AW9" s="17">
        <v>0.61831913410116801</v>
      </c>
      <c r="AX9" s="17">
        <v>0.48213051292139603</v>
      </c>
      <c r="AY9" s="17">
        <v>0.52423026724507804</v>
      </c>
      <c r="AZ9" s="17">
        <v>0.53596429058200701</v>
      </c>
      <c r="BA9" s="17">
        <v>0.393059792021421</v>
      </c>
      <c r="BB9" s="17"/>
      <c r="BC9" s="17">
        <v>0.48511030636379199</v>
      </c>
      <c r="BD9" s="17">
        <v>0.60555436961093201</v>
      </c>
      <c r="BE9" s="17">
        <v>0.48082216086701102</v>
      </c>
      <c r="BF9" s="17">
        <v>0.49567087822134798</v>
      </c>
      <c r="BG9" s="17">
        <v>0.37319438710860597</v>
      </c>
      <c r="BH9" s="17">
        <v>0.46548391593767602</v>
      </c>
      <c r="BI9" s="17"/>
      <c r="BJ9" s="17">
        <v>0.48711684719480702</v>
      </c>
      <c r="BK9" s="17">
        <v>0.43550434372978403</v>
      </c>
      <c r="BL9" s="17">
        <v>0.47053649470053999</v>
      </c>
      <c r="BM9" s="17">
        <v>0.53626547929538304</v>
      </c>
      <c r="BN9" s="17">
        <v>0.65354018605193198</v>
      </c>
    </row>
    <row r="10" spans="2:66" ht="29" x14ac:dyDescent="0.35">
      <c r="B10" s="18" t="s">
        <v>120</v>
      </c>
      <c r="C10" s="17">
        <v>0.114603878756406</v>
      </c>
      <c r="D10" s="17">
        <v>0.109901549471036</v>
      </c>
      <c r="E10" s="17">
        <v>0.120320652676552</v>
      </c>
      <c r="F10" s="17"/>
      <c r="G10" s="17">
        <v>0.16083284617972601</v>
      </c>
      <c r="H10" s="17">
        <v>0.13918029657116299</v>
      </c>
      <c r="I10" s="17">
        <v>0.116634652582214</v>
      </c>
      <c r="J10" s="17">
        <v>8.7898380001084103E-2</v>
      </c>
      <c r="K10" s="17">
        <v>0.12577525799213601</v>
      </c>
      <c r="L10" s="17">
        <v>7.6028234569765707E-2</v>
      </c>
      <c r="M10" s="17"/>
      <c r="N10" s="17">
        <v>0.1075395863771</v>
      </c>
      <c r="O10" s="17">
        <v>0.12878799971457999</v>
      </c>
      <c r="P10" s="17">
        <v>0.13056448273560201</v>
      </c>
      <c r="Q10" s="17">
        <v>9.4596775672584094E-2</v>
      </c>
      <c r="R10" s="17"/>
      <c r="S10" s="17">
        <v>0.12699013605321299</v>
      </c>
      <c r="T10" s="17">
        <v>0.12901389638729099</v>
      </c>
      <c r="U10" s="17">
        <v>0.10773829155938799</v>
      </c>
      <c r="V10" s="17">
        <v>7.5715152636568903E-2</v>
      </c>
      <c r="W10" s="17">
        <v>7.8014045247463706E-2</v>
      </c>
      <c r="X10" s="17">
        <v>0.14053348739464999</v>
      </c>
      <c r="Y10" s="17">
        <v>0.119085477155216</v>
      </c>
      <c r="Z10" s="17">
        <v>0.138898102769104</v>
      </c>
      <c r="AA10" s="17">
        <v>0.11050444254635</v>
      </c>
      <c r="AB10" s="17">
        <v>9.9785503791083502E-2</v>
      </c>
      <c r="AC10" s="17">
        <v>0.12960982257849901</v>
      </c>
      <c r="AD10" s="17">
        <v>0.12668828965856299</v>
      </c>
      <c r="AE10" s="17"/>
      <c r="AF10" s="17">
        <v>0.10459819477473301</v>
      </c>
      <c r="AG10" s="17">
        <v>0.13584804146655999</v>
      </c>
      <c r="AH10" s="17">
        <v>0.11250244947296099</v>
      </c>
      <c r="AI10" s="17">
        <v>0.12673775202325199</v>
      </c>
      <c r="AJ10" s="17">
        <v>0.121006262167661</v>
      </c>
      <c r="AK10" s="17">
        <v>2.9469849658825101E-2</v>
      </c>
      <c r="AL10" s="17"/>
      <c r="AM10" s="17">
        <v>0.105470040445477</v>
      </c>
      <c r="AN10" s="17">
        <v>0.11543909803175</v>
      </c>
      <c r="AO10" s="17">
        <v>0.149946685775426</v>
      </c>
      <c r="AP10" s="17"/>
      <c r="AQ10" s="17">
        <v>9.1457658623823504E-2</v>
      </c>
      <c r="AR10" s="17">
        <v>0.15388791128887</v>
      </c>
      <c r="AS10" s="17">
        <v>0.13966051391847301</v>
      </c>
      <c r="AT10" s="17">
        <v>7.55026272677677E-2</v>
      </c>
      <c r="AU10" s="17">
        <v>0.10111273743025299</v>
      </c>
      <c r="AV10" s="17"/>
      <c r="AW10" s="17">
        <v>7.6556122801907198E-2</v>
      </c>
      <c r="AX10" s="17">
        <v>0.15276000927265301</v>
      </c>
      <c r="AY10" s="17">
        <v>0.121904039025998</v>
      </c>
      <c r="AZ10" s="17">
        <v>9.8481755651991201E-2</v>
      </c>
      <c r="BA10" s="17">
        <v>0.118715391430096</v>
      </c>
      <c r="BB10" s="17"/>
      <c r="BC10" s="17">
        <v>0.15841617785378101</v>
      </c>
      <c r="BD10" s="17">
        <v>8.30748513412055E-2</v>
      </c>
      <c r="BE10" s="17">
        <v>0.110873538894526</v>
      </c>
      <c r="BF10" s="17">
        <v>9.7267104626495293E-2</v>
      </c>
      <c r="BG10" s="17">
        <v>0.12116151097323601</v>
      </c>
      <c r="BH10" s="17">
        <v>5.9496600760400899E-2</v>
      </c>
      <c r="BI10" s="17"/>
      <c r="BJ10" s="17">
        <v>0.105411026435358</v>
      </c>
      <c r="BK10" s="17">
        <v>0.11297953355121</v>
      </c>
      <c r="BL10" s="17">
        <v>0.12552015027335101</v>
      </c>
      <c r="BM10" s="17">
        <v>0.13241776094893101</v>
      </c>
      <c r="BN10" s="17">
        <v>0.15606181834149499</v>
      </c>
    </row>
    <row r="11" spans="2:66" x14ac:dyDescent="0.35">
      <c r="B11" s="18" t="s">
        <v>121</v>
      </c>
      <c r="C11" s="17">
        <v>0.31226210459064702</v>
      </c>
      <c r="D11" s="17">
        <v>0.29704475509794498</v>
      </c>
      <c r="E11" s="17">
        <v>0.32631683358582098</v>
      </c>
      <c r="F11" s="17"/>
      <c r="G11" s="17">
        <v>0.353643104849793</v>
      </c>
      <c r="H11" s="17">
        <v>0.35845076885170801</v>
      </c>
      <c r="I11" s="17">
        <v>0.39493832475695201</v>
      </c>
      <c r="J11" s="17">
        <v>0.29131628797402098</v>
      </c>
      <c r="K11" s="17">
        <v>0.23958360751479299</v>
      </c>
      <c r="L11" s="17">
        <v>0.24555737563893501</v>
      </c>
      <c r="M11" s="17"/>
      <c r="N11" s="17">
        <v>0.24657453298631599</v>
      </c>
      <c r="O11" s="17">
        <v>0.331392471445147</v>
      </c>
      <c r="P11" s="17">
        <v>0.31591860176445702</v>
      </c>
      <c r="Q11" s="17">
        <v>0.36312088951809701</v>
      </c>
      <c r="R11" s="17"/>
      <c r="S11" s="17">
        <v>0.35870710098341102</v>
      </c>
      <c r="T11" s="17">
        <v>0.27182096508519499</v>
      </c>
      <c r="U11" s="17">
        <v>0.35236167599415302</v>
      </c>
      <c r="V11" s="17">
        <v>0.31709607648618798</v>
      </c>
      <c r="W11" s="17">
        <v>0.28731019528285101</v>
      </c>
      <c r="X11" s="17">
        <v>0.32011041370054699</v>
      </c>
      <c r="Y11" s="17">
        <v>0.26272625500352498</v>
      </c>
      <c r="Z11" s="17">
        <v>0.34350671772101998</v>
      </c>
      <c r="AA11" s="17">
        <v>0.32190067984369097</v>
      </c>
      <c r="AB11" s="17">
        <v>0.27510592511897097</v>
      </c>
      <c r="AC11" s="17">
        <v>0.33115893486244702</v>
      </c>
      <c r="AD11" s="17">
        <v>0.31881217958461899</v>
      </c>
      <c r="AE11" s="17"/>
      <c r="AF11" s="17">
        <v>0.20104036195164801</v>
      </c>
      <c r="AG11" s="17">
        <v>0.25842147393343201</v>
      </c>
      <c r="AH11" s="17">
        <v>0.49082153021507802</v>
      </c>
      <c r="AI11" s="17">
        <v>0.41997191146622398</v>
      </c>
      <c r="AJ11" s="17">
        <v>0.45948745749654502</v>
      </c>
      <c r="AK11" s="17">
        <v>0.42425885190013102</v>
      </c>
      <c r="AL11" s="17"/>
      <c r="AM11" s="17">
        <v>0.302351191460622</v>
      </c>
      <c r="AN11" s="17">
        <v>0.272955020253904</v>
      </c>
      <c r="AO11" s="17">
        <v>0.40526438810658399</v>
      </c>
      <c r="AP11" s="17"/>
      <c r="AQ11" s="17">
        <v>0.28233593800436702</v>
      </c>
      <c r="AR11" s="17">
        <v>0.31053032373275702</v>
      </c>
      <c r="AS11" s="17">
        <v>0.24186140339388201</v>
      </c>
      <c r="AT11" s="17">
        <v>0.29893078915779703</v>
      </c>
      <c r="AU11" s="17">
        <v>0.42306216615929998</v>
      </c>
      <c r="AV11" s="17"/>
      <c r="AW11" s="17">
        <v>0.246450342340227</v>
      </c>
      <c r="AX11" s="17">
        <v>0.296780090405457</v>
      </c>
      <c r="AY11" s="17">
        <v>0.27247425023932798</v>
      </c>
      <c r="AZ11" s="17">
        <v>0.31354407094290498</v>
      </c>
      <c r="BA11" s="17">
        <v>0.37738903167556298</v>
      </c>
      <c r="BB11" s="17"/>
      <c r="BC11" s="17">
        <v>0.295770005132591</v>
      </c>
      <c r="BD11" s="17">
        <v>0.263929335871122</v>
      </c>
      <c r="BE11" s="17">
        <v>0.30606294930966199</v>
      </c>
      <c r="BF11" s="17">
        <v>0.34026273833361897</v>
      </c>
      <c r="BG11" s="17">
        <v>0.405170259656704</v>
      </c>
      <c r="BH11" s="17">
        <v>0.29342172691530399</v>
      </c>
      <c r="BI11" s="17"/>
      <c r="BJ11" s="17">
        <v>0.32914661428980402</v>
      </c>
      <c r="BK11" s="17">
        <v>0.34328805580583299</v>
      </c>
      <c r="BL11" s="17">
        <v>0.31484924679559201</v>
      </c>
      <c r="BM11" s="17">
        <v>0.25558101637370001</v>
      </c>
      <c r="BN11" s="17">
        <v>0.16477931123377601</v>
      </c>
    </row>
    <row r="12" spans="2:66" x14ac:dyDescent="0.35">
      <c r="B12" s="18" t="s">
        <v>87</v>
      </c>
      <c r="C12" s="19">
        <v>8.3661462507533799E-2</v>
      </c>
      <c r="D12" s="19">
        <v>7.0509630552589395E-2</v>
      </c>
      <c r="E12" s="19">
        <v>9.6334030254685996E-2</v>
      </c>
      <c r="F12" s="19"/>
      <c r="G12" s="19">
        <v>0.17324005046906801</v>
      </c>
      <c r="H12" s="19">
        <v>0.111744418919555</v>
      </c>
      <c r="I12" s="19">
        <v>5.6734791387523499E-2</v>
      </c>
      <c r="J12" s="19">
        <v>7.2271916930487498E-2</v>
      </c>
      <c r="K12" s="19">
        <v>6.5021661927341795E-2</v>
      </c>
      <c r="L12" s="19">
        <v>4.4162627185809898E-2</v>
      </c>
      <c r="M12" s="19"/>
      <c r="N12" s="19">
        <v>6.8285000505699994E-2</v>
      </c>
      <c r="O12" s="19">
        <v>8.4306352825374894E-2</v>
      </c>
      <c r="P12" s="19">
        <v>8.5549093933714696E-2</v>
      </c>
      <c r="Q12" s="19">
        <v>9.8743391365627903E-2</v>
      </c>
      <c r="R12" s="19"/>
      <c r="S12" s="19">
        <v>0.105577603819175</v>
      </c>
      <c r="T12" s="19">
        <v>8.8306033705855699E-2</v>
      </c>
      <c r="U12" s="19">
        <v>0.10624482967957399</v>
      </c>
      <c r="V12" s="19">
        <v>9.7834018348991303E-2</v>
      </c>
      <c r="W12" s="19">
        <v>7.8659488882954001E-2</v>
      </c>
      <c r="X12" s="19">
        <v>8.6411314120005994E-2</v>
      </c>
      <c r="Y12" s="19">
        <v>9.1776637083785806E-2</v>
      </c>
      <c r="Z12" s="19">
        <v>9.1772520782712599E-2</v>
      </c>
      <c r="AA12" s="19">
        <v>6.5569476440323501E-2</v>
      </c>
      <c r="AB12" s="19">
        <v>4.3654965481624501E-2</v>
      </c>
      <c r="AC12" s="19">
        <v>5.5464944454720902E-2</v>
      </c>
      <c r="AD12" s="19">
        <v>6.2671726464886807E-2</v>
      </c>
      <c r="AE12" s="19"/>
      <c r="AF12" s="19">
        <v>5.1083632927304397E-2</v>
      </c>
      <c r="AG12" s="19">
        <v>6.2681239411352493E-2</v>
      </c>
      <c r="AH12" s="19">
        <v>0.100836323728937</v>
      </c>
      <c r="AI12" s="19">
        <v>6.3434707732281298E-2</v>
      </c>
      <c r="AJ12" s="19">
        <v>9.9446439945225604E-2</v>
      </c>
      <c r="AK12" s="19">
        <v>0.34486058686540699</v>
      </c>
      <c r="AL12" s="19"/>
      <c r="AM12" s="19">
        <v>5.0384396003624599E-2</v>
      </c>
      <c r="AN12" s="19">
        <v>6.1575688832065399E-2</v>
      </c>
      <c r="AO12" s="19">
        <v>0.115168406766052</v>
      </c>
      <c r="AP12" s="19"/>
      <c r="AQ12" s="19">
        <v>5.39736279590965E-2</v>
      </c>
      <c r="AR12" s="19">
        <v>5.90549239193041E-2</v>
      </c>
      <c r="AS12" s="19">
        <v>8.82296206652851E-2</v>
      </c>
      <c r="AT12" s="19">
        <v>7.2447860502730693E-2</v>
      </c>
      <c r="AU12" s="19">
        <v>0.12835836027835601</v>
      </c>
      <c r="AV12" s="19"/>
      <c r="AW12" s="19">
        <v>5.8674400756697997E-2</v>
      </c>
      <c r="AX12" s="19">
        <v>6.8329387400494199E-2</v>
      </c>
      <c r="AY12" s="19">
        <v>8.1391443489595802E-2</v>
      </c>
      <c r="AZ12" s="19">
        <v>5.2009882823097098E-2</v>
      </c>
      <c r="BA12" s="19">
        <v>0.11083578487292001</v>
      </c>
      <c r="BB12" s="19"/>
      <c r="BC12" s="19">
        <v>6.0703510649835403E-2</v>
      </c>
      <c r="BD12" s="19">
        <v>4.7441443176740802E-2</v>
      </c>
      <c r="BE12" s="19">
        <v>0.102241350928801</v>
      </c>
      <c r="BF12" s="19">
        <v>6.6799278818538296E-2</v>
      </c>
      <c r="BG12" s="19">
        <v>0.100473842261454</v>
      </c>
      <c r="BH12" s="19">
        <v>0.18159775638661901</v>
      </c>
      <c r="BI12" s="19"/>
      <c r="BJ12" s="19">
        <v>7.8325512080030704E-2</v>
      </c>
      <c r="BK12" s="19">
        <v>0.10822806691317401</v>
      </c>
      <c r="BL12" s="19">
        <v>8.9094108230517305E-2</v>
      </c>
      <c r="BM12" s="19">
        <v>7.5735743381986007E-2</v>
      </c>
      <c r="BN12" s="19">
        <v>2.5618684372797601E-2</v>
      </c>
    </row>
    <row r="13" spans="2:66" x14ac:dyDescent="0.35">
      <c r="B13" s="16"/>
    </row>
    <row r="14" spans="2:66" x14ac:dyDescent="0.35">
      <c r="B14" t="s">
        <v>92</v>
      </c>
      <c r="AH14" s="22"/>
    </row>
    <row r="15" spans="2:66" x14ac:dyDescent="0.35">
      <c r="B15" t="s">
        <v>93</v>
      </c>
    </row>
    <row r="17" spans="2:2" x14ac:dyDescent="0.35">
      <c r="B17"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N17"/>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119</v>
      </c>
      <c r="C9" s="17">
        <v>0.50512904180414997</v>
      </c>
      <c r="D9" s="17">
        <v>0.53923145839311204</v>
      </c>
      <c r="E9" s="17">
        <v>0.47183549454865598</v>
      </c>
      <c r="F9" s="17"/>
      <c r="G9" s="17">
        <v>0.36282355090374202</v>
      </c>
      <c r="H9" s="17">
        <v>0.42577996510604998</v>
      </c>
      <c r="I9" s="17">
        <v>0.453262016776385</v>
      </c>
      <c r="J9" s="17">
        <v>0.54429635787824404</v>
      </c>
      <c r="K9" s="17">
        <v>0.56383533615691495</v>
      </c>
      <c r="L9" s="17">
        <v>0.63625087625457399</v>
      </c>
      <c r="M9" s="17"/>
      <c r="N9" s="17">
        <v>0.60522377280291995</v>
      </c>
      <c r="O9" s="17">
        <v>0.47359821926629198</v>
      </c>
      <c r="P9" s="17">
        <v>0.47683787202800798</v>
      </c>
      <c r="Q9" s="17">
        <v>0.451943520962308</v>
      </c>
      <c r="R9" s="17"/>
      <c r="S9" s="17">
        <v>0.44573476311210602</v>
      </c>
      <c r="T9" s="17">
        <v>0.55396294081373698</v>
      </c>
      <c r="U9" s="17">
        <v>0.46186255790742098</v>
      </c>
      <c r="V9" s="17">
        <v>0.51503209309221099</v>
      </c>
      <c r="W9" s="17">
        <v>0.53447078086366595</v>
      </c>
      <c r="X9" s="17">
        <v>0.44945927832101901</v>
      </c>
      <c r="Y9" s="17">
        <v>0.50827651918211703</v>
      </c>
      <c r="Z9" s="17">
        <v>0.38862244804756202</v>
      </c>
      <c r="AA9" s="17">
        <v>0.50896335603351195</v>
      </c>
      <c r="AB9" s="17">
        <v>0.60755926100714197</v>
      </c>
      <c r="AC9" s="17">
        <v>0.55172076516368596</v>
      </c>
      <c r="AD9" s="17">
        <v>0.50299929136879795</v>
      </c>
      <c r="AE9" s="17"/>
      <c r="AF9" s="17">
        <v>0.64056510668912503</v>
      </c>
      <c r="AG9" s="17">
        <v>0.568912410497179</v>
      </c>
      <c r="AH9" s="17">
        <v>0.34212830783626502</v>
      </c>
      <c r="AI9" s="17">
        <v>0.374521038582879</v>
      </c>
      <c r="AJ9" s="17">
        <v>0.36312621638896703</v>
      </c>
      <c r="AK9" s="17">
        <v>0.175446374645437</v>
      </c>
      <c r="AL9" s="17"/>
      <c r="AM9" s="17">
        <v>0.55445740545180999</v>
      </c>
      <c r="AN9" s="17">
        <v>0.55544615455476698</v>
      </c>
      <c r="AO9" s="17">
        <v>0.38595107615150498</v>
      </c>
      <c r="AP9" s="17"/>
      <c r="AQ9" s="17">
        <v>0.560552460841103</v>
      </c>
      <c r="AR9" s="17">
        <v>0.51476557065973205</v>
      </c>
      <c r="AS9" s="17">
        <v>0.53346904572032905</v>
      </c>
      <c r="AT9" s="17">
        <v>0.54808331842618396</v>
      </c>
      <c r="AU9" s="17">
        <v>0.38120575582794303</v>
      </c>
      <c r="AV9" s="17"/>
      <c r="AW9" s="17">
        <v>0.57529577235288198</v>
      </c>
      <c r="AX9" s="17">
        <v>0.53961597329758704</v>
      </c>
      <c r="AY9" s="17">
        <v>0.514123842299263</v>
      </c>
      <c r="AZ9" s="17">
        <v>0.50851081872552595</v>
      </c>
      <c r="BA9" s="17">
        <v>0.39034240825685101</v>
      </c>
      <c r="BB9" s="17"/>
      <c r="BC9" s="17">
        <v>0.54479726392175198</v>
      </c>
      <c r="BD9" s="17">
        <v>0.57793478228477102</v>
      </c>
      <c r="BE9" s="17">
        <v>0.50575641266476901</v>
      </c>
      <c r="BF9" s="17">
        <v>0.488346987582918</v>
      </c>
      <c r="BG9" s="17">
        <v>0.37554317242190199</v>
      </c>
      <c r="BH9" s="17">
        <v>0.42884663886965801</v>
      </c>
      <c r="BI9" s="17"/>
      <c r="BJ9" s="17">
        <v>0.47145401628945099</v>
      </c>
      <c r="BK9" s="17">
        <v>0.457635982579919</v>
      </c>
      <c r="BL9" s="17">
        <v>0.52505048155445799</v>
      </c>
      <c r="BM9" s="17">
        <v>0.52957143682296004</v>
      </c>
      <c r="BN9" s="17">
        <v>0.74569699588273397</v>
      </c>
    </row>
    <row r="10" spans="2:66" ht="29" x14ac:dyDescent="0.35">
      <c r="B10" s="18" t="s">
        <v>120</v>
      </c>
      <c r="C10" s="17">
        <v>0.113933541204077</v>
      </c>
      <c r="D10" s="17">
        <v>0.11967352727647</v>
      </c>
      <c r="E10" s="17">
        <v>0.109468717977441</v>
      </c>
      <c r="F10" s="17"/>
      <c r="G10" s="17">
        <v>0.138884466146942</v>
      </c>
      <c r="H10" s="17">
        <v>0.139873035574411</v>
      </c>
      <c r="I10" s="17">
        <v>0.12009198712234199</v>
      </c>
      <c r="J10" s="17">
        <v>9.9360281964412697E-2</v>
      </c>
      <c r="K10" s="17">
        <v>0.116921218949789</v>
      </c>
      <c r="L10" s="17">
        <v>8.0884624847374201E-2</v>
      </c>
      <c r="M10" s="17"/>
      <c r="N10" s="17">
        <v>0.114498222608551</v>
      </c>
      <c r="O10" s="17">
        <v>0.11394064003611599</v>
      </c>
      <c r="P10" s="17">
        <v>0.12629729349347801</v>
      </c>
      <c r="Q10" s="17">
        <v>0.103576679459764</v>
      </c>
      <c r="R10" s="17"/>
      <c r="S10" s="17">
        <v>0.138177216683116</v>
      </c>
      <c r="T10" s="17">
        <v>9.9896834672885598E-2</v>
      </c>
      <c r="U10" s="17">
        <v>6.5449414466217506E-2</v>
      </c>
      <c r="V10" s="17">
        <v>8.8982644762027899E-2</v>
      </c>
      <c r="W10" s="17">
        <v>7.1620855052818705E-2</v>
      </c>
      <c r="X10" s="17">
        <v>0.155062532046056</v>
      </c>
      <c r="Y10" s="17">
        <v>0.10512680295214499</v>
      </c>
      <c r="Z10" s="17">
        <v>0.14874515111029199</v>
      </c>
      <c r="AA10" s="17">
        <v>0.109866857052829</v>
      </c>
      <c r="AB10" s="17">
        <v>0.106158746662756</v>
      </c>
      <c r="AC10" s="17">
        <v>0.18352877418007699</v>
      </c>
      <c r="AD10" s="17">
        <v>0.14038299939978</v>
      </c>
      <c r="AE10" s="17"/>
      <c r="AF10" s="17">
        <v>0.109641185626798</v>
      </c>
      <c r="AG10" s="17">
        <v>0.121353583747197</v>
      </c>
      <c r="AH10" s="17">
        <v>0.10819765268084799</v>
      </c>
      <c r="AI10" s="17">
        <v>0.13690730657567601</v>
      </c>
      <c r="AJ10" s="17">
        <v>0.114123265985301</v>
      </c>
      <c r="AK10" s="17">
        <v>4.1851866817794701E-2</v>
      </c>
      <c r="AL10" s="17"/>
      <c r="AM10" s="17">
        <v>9.9130619247129806E-2</v>
      </c>
      <c r="AN10" s="17">
        <v>0.130376377696962</v>
      </c>
      <c r="AO10" s="17">
        <v>0.12364322806028499</v>
      </c>
      <c r="AP10" s="17"/>
      <c r="AQ10" s="17">
        <v>0.109836348229835</v>
      </c>
      <c r="AR10" s="17">
        <v>0.138660562200663</v>
      </c>
      <c r="AS10" s="17">
        <v>0.143343143735992</v>
      </c>
      <c r="AT10" s="17">
        <v>0.101501770159427</v>
      </c>
      <c r="AU10" s="17">
        <v>8.8856514892917904E-2</v>
      </c>
      <c r="AV10" s="17"/>
      <c r="AW10" s="17">
        <v>0.103168543730611</v>
      </c>
      <c r="AX10" s="17">
        <v>0.12707362617463699</v>
      </c>
      <c r="AY10" s="17">
        <v>0.104382732884722</v>
      </c>
      <c r="AZ10" s="17">
        <v>0.12115062506495899</v>
      </c>
      <c r="BA10" s="17">
        <v>0.13297954629922601</v>
      </c>
      <c r="BB10" s="17"/>
      <c r="BC10" s="17">
        <v>0.139200705505717</v>
      </c>
      <c r="BD10" s="17">
        <v>0.107893142232857</v>
      </c>
      <c r="BE10" s="17">
        <v>0.111952527000672</v>
      </c>
      <c r="BF10" s="17">
        <v>0.105138020934701</v>
      </c>
      <c r="BG10" s="17">
        <v>0.127668228120632</v>
      </c>
      <c r="BH10" s="17">
        <v>8.3100553193432097E-2</v>
      </c>
      <c r="BI10" s="17"/>
      <c r="BJ10" s="17">
        <v>9.8798783872095494E-2</v>
      </c>
      <c r="BK10" s="17">
        <v>9.3398024570225793E-2</v>
      </c>
      <c r="BL10" s="17">
        <v>0.118157165959932</v>
      </c>
      <c r="BM10" s="17">
        <v>0.15423153641314799</v>
      </c>
      <c r="BN10" s="17">
        <v>0.15715084682793101</v>
      </c>
    </row>
    <row r="11" spans="2:66" x14ac:dyDescent="0.35">
      <c r="B11" s="18" t="s">
        <v>121</v>
      </c>
      <c r="C11" s="17">
        <v>0.30539087182279701</v>
      </c>
      <c r="D11" s="17">
        <v>0.28200751541705099</v>
      </c>
      <c r="E11" s="17">
        <v>0.32733449146962301</v>
      </c>
      <c r="F11" s="17"/>
      <c r="G11" s="17">
        <v>0.35543491927943999</v>
      </c>
      <c r="H11" s="17">
        <v>0.33882106715126298</v>
      </c>
      <c r="I11" s="17">
        <v>0.36645551619042499</v>
      </c>
      <c r="J11" s="17">
        <v>0.298402581594859</v>
      </c>
      <c r="K11" s="17">
        <v>0.25069208836079798</v>
      </c>
      <c r="L11" s="17">
        <v>0.23742482412823099</v>
      </c>
      <c r="M11" s="17"/>
      <c r="N11" s="17">
        <v>0.22414177929085699</v>
      </c>
      <c r="O11" s="17">
        <v>0.334827786820943</v>
      </c>
      <c r="P11" s="17">
        <v>0.31651895869112501</v>
      </c>
      <c r="Q11" s="17">
        <v>0.35568306807825401</v>
      </c>
      <c r="R11" s="17"/>
      <c r="S11" s="17">
        <v>0.33778071435441398</v>
      </c>
      <c r="T11" s="17">
        <v>0.23562118006927499</v>
      </c>
      <c r="U11" s="17">
        <v>0.37978682032292299</v>
      </c>
      <c r="V11" s="17">
        <v>0.32734683732566799</v>
      </c>
      <c r="W11" s="17">
        <v>0.32654548023084401</v>
      </c>
      <c r="X11" s="17">
        <v>0.31426154428872799</v>
      </c>
      <c r="Y11" s="17">
        <v>0.306242540963645</v>
      </c>
      <c r="Z11" s="17">
        <v>0.35683653323866499</v>
      </c>
      <c r="AA11" s="17">
        <v>0.31313023601747397</v>
      </c>
      <c r="AB11" s="17">
        <v>0.24765602679781101</v>
      </c>
      <c r="AC11" s="17">
        <v>0.22473585670123999</v>
      </c>
      <c r="AD11" s="17">
        <v>0.32515997056151602</v>
      </c>
      <c r="AE11" s="17"/>
      <c r="AF11" s="17">
        <v>0.20637464950200399</v>
      </c>
      <c r="AG11" s="17">
        <v>0.25570959105598001</v>
      </c>
      <c r="AH11" s="17">
        <v>0.46917772678693898</v>
      </c>
      <c r="AI11" s="17">
        <v>0.409362898402996</v>
      </c>
      <c r="AJ11" s="17">
        <v>0.43943250619083501</v>
      </c>
      <c r="AK11" s="17">
        <v>0.40989375736105599</v>
      </c>
      <c r="AL11" s="17"/>
      <c r="AM11" s="17">
        <v>0.30378528722176501</v>
      </c>
      <c r="AN11" s="17">
        <v>0.25906875657952699</v>
      </c>
      <c r="AO11" s="17">
        <v>0.38406221913912902</v>
      </c>
      <c r="AP11" s="17"/>
      <c r="AQ11" s="17">
        <v>0.27829207090463098</v>
      </c>
      <c r="AR11" s="17">
        <v>0.28867948891870698</v>
      </c>
      <c r="AS11" s="17">
        <v>0.25615466833086098</v>
      </c>
      <c r="AT11" s="17">
        <v>0.30112380466803501</v>
      </c>
      <c r="AU11" s="17">
        <v>0.426673118362143</v>
      </c>
      <c r="AV11" s="17"/>
      <c r="AW11" s="17">
        <v>0.27966990174067202</v>
      </c>
      <c r="AX11" s="17">
        <v>0.27065941890652601</v>
      </c>
      <c r="AY11" s="17">
        <v>0.29353362607959499</v>
      </c>
      <c r="AZ11" s="17">
        <v>0.31332702154991499</v>
      </c>
      <c r="BA11" s="17">
        <v>0.37935286859175299</v>
      </c>
      <c r="BB11" s="17"/>
      <c r="BC11" s="17">
        <v>0.266578517765656</v>
      </c>
      <c r="BD11" s="17">
        <v>0.27989074442742901</v>
      </c>
      <c r="BE11" s="17">
        <v>0.28599295109477002</v>
      </c>
      <c r="BF11" s="17">
        <v>0.34263885496539398</v>
      </c>
      <c r="BG11" s="17">
        <v>0.39617927806215097</v>
      </c>
      <c r="BH11" s="17">
        <v>0.30420825075271901</v>
      </c>
      <c r="BI11" s="17"/>
      <c r="BJ11" s="17">
        <v>0.34210879856940701</v>
      </c>
      <c r="BK11" s="17">
        <v>0.35463145293662601</v>
      </c>
      <c r="BL11" s="17">
        <v>0.28461440884662498</v>
      </c>
      <c r="BM11" s="17">
        <v>0.25785804330709899</v>
      </c>
      <c r="BN11" s="17">
        <v>7.1533472916537194E-2</v>
      </c>
    </row>
    <row r="12" spans="2:66" x14ac:dyDescent="0.35">
      <c r="B12" s="18" t="s">
        <v>87</v>
      </c>
      <c r="C12" s="19">
        <v>7.5546545168975396E-2</v>
      </c>
      <c r="D12" s="19">
        <v>5.9087498913367398E-2</v>
      </c>
      <c r="E12" s="19">
        <v>9.1361296004279696E-2</v>
      </c>
      <c r="F12" s="19"/>
      <c r="G12" s="19">
        <v>0.14285706366987599</v>
      </c>
      <c r="H12" s="19">
        <v>9.5525932168275707E-2</v>
      </c>
      <c r="I12" s="19">
        <v>6.01904799108475E-2</v>
      </c>
      <c r="J12" s="19">
        <v>5.7940778562485001E-2</v>
      </c>
      <c r="K12" s="19">
        <v>6.8551356532498706E-2</v>
      </c>
      <c r="L12" s="19">
        <v>4.5439674769820401E-2</v>
      </c>
      <c r="M12" s="19"/>
      <c r="N12" s="19">
        <v>5.6136225297671503E-2</v>
      </c>
      <c r="O12" s="19">
        <v>7.76333538766487E-2</v>
      </c>
      <c r="P12" s="19">
        <v>8.0345875787389706E-2</v>
      </c>
      <c r="Q12" s="19">
        <v>8.8796731499673695E-2</v>
      </c>
      <c r="R12" s="19"/>
      <c r="S12" s="19">
        <v>7.8307305850363995E-2</v>
      </c>
      <c r="T12" s="19">
        <v>0.110519044444103</v>
      </c>
      <c r="U12" s="19">
        <v>9.2901207303438094E-2</v>
      </c>
      <c r="V12" s="19">
        <v>6.86384248200929E-2</v>
      </c>
      <c r="W12" s="19">
        <v>6.7362883852671293E-2</v>
      </c>
      <c r="X12" s="19">
        <v>8.1216645344197605E-2</v>
      </c>
      <c r="Y12" s="19">
        <v>8.0354136902092102E-2</v>
      </c>
      <c r="Z12" s="19">
        <v>0.105795867603481</v>
      </c>
      <c r="AA12" s="19">
        <v>6.8039550896186005E-2</v>
      </c>
      <c r="AB12" s="19">
        <v>3.8625965532290897E-2</v>
      </c>
      <c r="AC12" s="19">
        <v>4.00146039549968E-2</v>
      </c>
      <c r="AD12" s="19">
        <v>3.1457738669906199E-2</v>
      </c>
      <c r="AE12" s="19"/>
      <c r="AF12" s="19">
        <v>4.34190581820737E-2</v>
      </c>
      <c r="AG12" s="19">
        <v>5.4024414699644002E-2</v>
      </c>
      <c r="AH12" s="19">
        <v>8.0496312695948799E-2</v>
      </c>
      <c r="AI12" s="19">
        <v>7.9208756438448699E-2</v>
      </c>
      <c r="AJ12" s="19">
        <v>8.3318011434897601E-2</v>
      </c>
      <c r="AK12" s="19">
        <v>0.372808001175713</v>
      </c>
      <c r="AL12" s="19"/>
      <c r="AM12" s="19">
        <v>4.2626688079294497E-2</v>
      </c>
      <c r="AN12" s="19">
        <v>5.51087111687441E-2</v>
      </c>
      <c r="AO12" s="19">
        <v>0.106343476649081</v>
      </c>
      <c r="AP12" s="19"/>
      <c r="AQ12" s="19">
        <v>5.1319120024430502E-2</v>
      </c>
      <c r="AR12" s="19">
        <v>5.7894378220897602E-2</v>
      </c>
      <c r="AS12" s="19">
        <v>6.70331422128181E-2</v>
      </c>
      <c r="AT12" s="19">
        <v>4.9291106746353702E-2</v>
      </c>
      <c r="AU12" s="19">
        <v>0.103264610916996</v>
      </c>
      <c r="AV12" s="19"/>
      <c r="AW12" s="19">
        <v>4.1865782175834698E-2</v>
      </c>
      <c r="AX12" s="19">
        <v>6.2650981621250698E-2</v>
      </c>
      <c r="AY12" s="19">
        <v>8.7959798736420097E-2</v>
      </c>
      <c r="AZ12" s="19">
        <v>5.7011534659599301E-2</v>
      </c>
      <c r="BA12" s="19">
        <v>9.7325176852170403E-2</v>
      </c>
      <c r="BB12" s="19"/>
      <c r="BC12" s="19">
        <v>4.9423512806874702E-2</v>
      </c>
      <c r="BD12" s="19">
        <v>3.4281331054943603E-2</v>
      </c>
      <c r="BE12" s="19">
        <v>9.6298109239789403E-2</v>
      </c>
      <c r="BF12" s="19">
        <v>6.3876136516986898E-2</v>
      </c>
      <c r="BG12" s="19">
        <v>0.100609321395316</v>
      </c>
      <c r="BH12" s="19">
        <v>0.18384455718419099</v>
      </c>
      <c r="BI12" s="19"/>
      <c r="BJ12" s="19">
        <v>8.7638401269046096E-2</v>
      </c>
      <c r="BK12" s="19">
        <v>9.4334539913229806E-2</v>
      </c>
      <c r="BL12" s="19">
        <v>7.2177943638984804E-2</v>
      </c>
      <c r="BM12" s="19">
        <v>5.83389834567931E-2</v>
      </c>
      <c r="BN12" s="19">
        <v>2.5618684372797601E-2</v>
      </c>
    </row>
    <row r="13" spans="2:66" x14ac:dyDescent="0.35">
      <c r="B13" s="16"/>
    </row>
    <row r="14" spans="2:66" x14ac:dyDescent="0.35">
      <c r="B14" t="s">
        <v>92</v>
      </c>
      <c r="AH14" s="22"/>
    </row>
    <row r="15" spans="2:66" x14ac:dyDescent="0.35">
      <c r="B15" t="s">
        <v>93</v>
      </c>
    </row>
    <row r="17" spans="2:2" x14ac:dyDescent="0.35">
      <c r="B17"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N17"/>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119</v>
      </c>
      <c r="C9" s="17">
        <v>0.41594887882258602</v>
      </c>
      <c r="D9" s="17">
        <v>0.45947558027715502</v>
      </c>
      <c r="E9" s="17">
        <v>0.37354561491704602</v>
      </c>
      <c r="F9" s="17"/>
      <c r="G9" s="17">
        <v>0.30376561335756802</v>
      </c>
      <c r="H9" s="17">
        <v>0.394304436409737</v>
      </c>
      <c r="I9" s="17">
        <v>0.37554427554562497</v>
      </c>
      <c r="J9" s="17">
        <v>0.41763335011539698</v>
      </c>
      <c r="K9" s="17">
        <v>0.45806279235506903</v>
      </c>
      <c r="L9" s="17">
        <v>0.51206248498400997</v>
      </c>
      <c r="M9" s="17"/>
      <c r="N9" s="17">
        <v>0.50779961957888198</v>
      </c>
      <c r="O9" s="17">
        <v>0.402923632560659</v>
      </c>
      <c r="P9" s="17">
        <v>0.38589865959081598</v>
      </c>
      <c r="Q9" s="17">
        <v>0.35309775317885</v>
      </c>
      <c r="R9" s="17"/>
      <c r="S9" s="17">
        <v>0.38694330541705801</v>
      </c>
      <c r="T9" s="17">
        <v>0.42352394678317601</v>
      </c>
      <c r="U9" s="17">
        <v>0.31865279597171497</v>
      </c>
      <c r="V9" s="17">
        <v>0.40839267157640502</v>
      </c>
      <c r="W9" s="17">
        <v>0.48157279469728898</v>
      </c>
      <c r="X9" s="17">
        <v>0.35350758516474401</v>
      </c>
      <c r="Y9" s="17">
        <v>0.452399207203245</v>
      </c>
      <c r="Z9" s="17">
        <v>0.37699353476596698</v>
      </c>
      <c r="AA9" s="17">
        <v>0.40992482160839699</v>
      </c>
      <c r="AB9" s="17">
        <v>0.514021108196137</v>
      </c>
      <c r="AC9" s="17">
        <v>0.44313716518132401</v>
      </c>
      <c r="AD9" s="17">
        <v>0.47268461419755498</v>
      </c>
      <c r="AE9" s="17"/>
      <c r="AF9" s="17">
        <v>0.53186013352436001</v>
      </c>
      <c r="AG9" s="17">
        <v>0.47546686605933802</v>
      </c>
      <c r="AH9" s="17">
        <v>0.25593278236779299</v>
      </c>
      <c r="AI9" s="17">
        <v>0.31026435267700098</v>
      </c>
      <c r="AJ9" s="17">
        <v>0.29425467504270503</v>
      </c>
      <c r="AK9" s="17">
        <v>0.161428471063194</v>
      </c>
      <c r="AL9" s="17"/>
      <c r="AM9" s="17">
        <v>0.44634216988597503</v>
      </c>
      <c r="AN9" s="17">
        <v>0.45569185151001901</v>
      </c>
      <c r="AO9" s="17">
        <v>0.33843602818587798</v>
      </c>
      <c r="AP9" s="17"/>
      <c r="AQ9" s="17">
        <v>0.475413942237911</v>
      </c>
      <c r="AR9" s="17">
        <v>0.43457735521846802</v>
      </c>
      <c r="AS9" s="17">
        <v>0.38489068816909899</v>
      </c>
      <c r="AT9" s="17">
        <v>0.46815566540676501</v>
      </c>
      <c r="AU9" s="17">
        <v>0.28979907604400001</v>
      </c>
      <c r="AV9" s="17"/>
      <c r="AW9" s="17">
        <v>0.51513899329424795</v>
      </c>
      <c r="AX9" s="17">
        <v>0.449728774727569</v>
      </c>
      <c r="AY9" s="17">
        <v>0.36596211007664903</v>
      </c>
      <c r="AZ9" s="17">
        <v>0.43552434166726001</v>
      </c>
      <c r="BA9" s="17">
        <v>0.322097712029146</v>
      </c>
      <c r="BB9" s="17"/>
      <c r="BC9" s="17">
        <v>0.470529735908987</v>
      </c>
      <c r="BD9" s="17">
        <v>0.51844625291715596</v>
      </c>
      <c r="BE9" s="17">
        <v>0.33026484206102902</v>
      </c>
      <c r="BF9" s="17">
        <v>0.40139002209171298</v>
      </c>
      <c r="BG9" s="17">
        <v>0.29585220624911901</v>
      </c>
      <c r="BH9" s="17">
        <v>0.35527123551606798</v>
      </c>
      <c r="BI9" s="17"/>
      <c r="BJ9" s="17">
        <v>0.36320786565556901</v>
      </c>
      <c r="BK9" s="17">
        <v>0.36458883014816001</v>
      </c>
      <c r="BL9" s="17">
        <v>0.420075300320291</v>
      </c>
      <c r="BM9" s="17">
        <v>0.46364086818713801</v>
      </c>
      <c r="BN9" s="17">
        <v>0.62586160628475296</v>
      </c>
    </row>
    <row r="10" spans="2:66" ht="29" x14ac:dyDescent="0.35">
      <c r="B10" s="18" t="s">
        <v>120</v>
      </c>
      <c r="C10" s="17">
        <v>0.120881341343403</v>
      </c>
      <c r="D10" s="17">
        <v>0.111103834566931</v>
      </c>
      <c r="E10" s="17">
        <v>0.13160551342350099</v>
      </c>
      <c r="F10" s="17"/>
      <c r="G10" s="17">
        <v>0.170012159097645</v>
      </c>
      <c r="H10" s="17">
        <v>0.13885570175568901</v>
      </c>
      <c r="I10" s="17">
        <v>0.13577793305090299</v>
      </c>
      <c r="J10" s="17">
        <v>9.5457195811491605E-2</v>
      </c>
      <c r="K10" s="17">
        <v>0.106037974637239</v>
      </c>
      <c r="L10" s="17">
        <v>9.1679252906244305E-2</v>
      </c>
      <c r="M10" s="17"/>
      <c r="N10" s="17">
        <v>0.130918539615651</v>
      </c>
      <c r="O10" s="17">
        <v>0.109237610083111</v>
      </c>
      <c r="P10" s="17">
        <v>0.157758662466845</v>
      </c>
      <c r="Q10" s="17">
        <v>9.0904205478907096E-2</v>
      </c>
      <c r="R10" s="17"/>
      <c r="S10" s="17">
        <v>0.13895428707836599</v>
      </c>
      <c r="T10" s="17">
        <v>0.114926031464651</v>
      </c>
      <c r="U10" s="17">
        <v>0.12328071574613</v>
      </c>
      <c r="V10" s="17">
        <v>9.7372147415563506E-2</v>
      </c>
      <c r="W10" s="17">
        <v>7.7907057379436997E-2</v>
      </c>
      <c r="X10" s="17">
        <v>0.18644801823431101</v>
      </c>
      <c r="Y10" s="17">
        <v>9.4564680023278294E-2</v>
      </c>
      <c r="Z10" s="17">
        <v>0.119521262870216</v>
      </c>
      <c r="AA10" s="17">
        <v>0.12512362521005199</v>
      </c>
      <c r="AB10" s="17">
        <v>0.115034973887335</v>
      </c>
      <c r="AC10" s="17">
        <v>0.13475019311827799</v>
      </c>
      <c r="AD10" s="17">
        <v>8.0619759203061803E-2</v>
      </c>
      <c r="AE10" s="17"/>
      <c r="AF10" s="17">
        <v>0.117937371387891</v>
      </c>
      <c r="AG10" s="17">
        <v>0.12593864843321401</v>
      </c>
      <c r="AH10" s="17">
        <v>0.115413752870694</v>
      </c>
      <c r="AI10" s="17">
        <v>0.13114066043199701</v>
      </c>
      <c r="AJ10" s="17">
        <v>0.13331086186117</v>
      </c>
      <c r="AK10" s="17">
        <v>5.7614698219408698E-2</v>
      </c>
      <c r="AL10" s="17"/>
      <c r="AM10" s="17">
        <v>0.111621553971193</v>
      </c>
      <c r="AN10" s="17">
        <v>0.13161611730130299</v>
      </c>
      <c r="AO10" s="17">
        <v>0.108506677401447</v>
      </c>
      <c r="AP10" s="17"/>
      <c r="AQ10" s="17">
        <v>9.7834042634708199E-2</v>
      </c>
      <c r="AR10" s="17">
        <v>0.15997366283471301</v>
      </c>
      <c r="AS10" s="17">
        <v>0.141237977789723</v>
      </c>
      <c r="AT10" s="17">
        <v>8.1218686730016407E-2</v>
      </c>
      <c r="AU10" s="17">
        <v>8.4917600261616696E-2</v>
      </c>
      <c r="AV10" s="17"/>
      <c r="AW10" s="17">
        <v>0.100961142479685</v>
      </c>
      <c r="AX10" s="17">
        <v>0.150674001994034</v>
      </c>
      <c r="AY10" s="17">
        <v>0.107437711526559</v>
      </c>
      <c r="AZ10" s="17">
        <v>9.36799615379066E-2</v>
      </c>
      <c r="BA10" s="17">
        <v>0.11844465061803</v>
      </c>
      <c r="BB10" s="17"/>
      <c r="BC10" s="17">
        <v>0.15198427188856001</v>
      </c>
      <c r="BD10" s="17">
        <v>0.103383494761079</v>
      </c>
      <c r="BE10" s="17">
        <v>0.115205546127613</v>
      </c>
      <c r="BF10" s="17">
        <v>0.10981320605523499</v>
      </c>
      <c r="BG10" s="17">
        <v>0.14908389948454101</v>
      </c>
      <c r="BH10" s="17">
        <v>8.3339922627413507E-2</v>
      </c>
      <c r="BI10" s="17"/>
      <c r="BJ10" s="17">
        <v>0.105516733838078</v>
      </c>
      <c r="BK10" s="17">
        <v>9.5362875422383198E-2</v>
      </c>
      <c r="BL10" s="17">
        <v>0.13506149768724901</v>
      </c>
      <c r="BM10" s="17">
        <v>0.17006019150673099</v>
      </c>
      <c r="BN10" s="17">
        <v>0.18300892437767599</v>
      </c>
    </row>
    <row r="11" spans="2:66" x14ac:dyDescent="0.35">
      <c r="B11" s="18" t="s">
        <v>121</v>
      </c>
      <c r="C11" s="17">
        <v>0.37000539719624198</v>
      </c>
      <c r="D11" s="17">
        <v>0.34516170699750898</v>
      </c>
      <c r="E11" s="17">
        <v>0.39399425527998699</v>
      </c>
      <c r="F11" s="17"/>
      <c r="G11" s="17">
        <v>0.358564404038138</v>
      </c>
      <c r="H11" s="17">
        <v>0.36020854633666399</v>
      </c>
      <c r="I11" s="17">
        <v>0.419835592799708</v>
      </c>
      <c r="J11" s="17">
        <v>0.38724429078022099</v>
      </c>
      <c r="K11" s="17">
        <v>0.36749468816309599</v>
      </c>
      <c r="L11" s="17">
        <v>0.33304680294320199</v>
      </c>
      <c r="M11" s="17"/>
      <c r="N11" s="17">
        <v>0.29773086975651503</v>
      </c>
      <c r="O11" s="17">
        <v>0.37799400018999801</v>
      </c>
      <c r="P11" s="17">
        <v>0.36451207481436498</v>
      </c>
      <c r="Q11" s="17">
        <v>0.44815934553676301</v>
      </c>
      <c r="R11" s="17"/>
      <c r="S11" s="17">
        <v>0.36876331280004698</v>
      </c>
      <c r="T11" s="17">
        <v>0.33577951940870499</v>
      </c>
      <c r="U11" s="17">
        <v>0.44553387728878502</v>
      </c>
      <c r="V11" s="17">
        <v>0.40547177892493302</v>
      </c>
      <c r="W11" s="17">
        <v>0.321096932493809</v>
      </c>
      <c r="X11" s="17">
        <v>0.375585820718838</v>
      </c>
      <c r="Y11" s="17">
        <v>0.35630863735554602</v>
      </c>
      <c r="Z11" s="17">
        <v>0.413652519856054</v>
      </c>
      <c r="AA11" s="17">
        <v>0.38650049399270198</v>
      </c>
      <c r="AB11" s="17">
        <v>0.32246124472410997</v>
      </c>
      <c r="AC11" s="17">
        <v>0.35724306946436102</v>
      </c>
      <c r="AD11" s="17">
        <v>0.395682302878409</v>
      </c>
      <c r="AE11" s="17"/>
      <c r="AF11" s="17">
        <v>0.289046344461585</v>
      </c>
      <c r="AG11" s="17">
        <v>0.32862695340997899</v>
      </c>
      <c r="AH11" s="17">
        <v>0.54368305757218705</v>
      </c>
      <c r="AI11" s="17">
        <v>0.45651346013565502</v>
      </c>
      <c r="AJ11" s="17">
        <v>0.47570916877922398</v>
      </c>
      <c r="AK11" s="17">
        <v>0.41871619341551303</v>
      </c>
      <c r="AL11" s="17"/>
      <c r="AM11" s="17">
        <v>0.37912387976388101</v>
      </c>
      <c r="AN11" s="17">
        <v>0.33803188113846599</v>
      </c>
      <c r="AO11" s="17">
        <v>0.43963873307571899</v>
      </c>
      <c r="AP11" s="17"/>
      <c r="AQ11" s="17">
        <v>0.35738233900907601</v>
      </c>
      <c r="AR11" s="17">
        <v>0.31992881949478402</v>
      </c>
      <c r="AS11" s="17">
        <v>0.384267669114987</v>
      </c>
      <c r="AT11" s="17">
        <v>0.37817778736048802</v>
      </c>
      <c r="AU11" s="17">
        <v>0.50961452887059899</v>
      </c>
      <c r="AV11" s="17"/>
      <c r="AW11" s="17">
        <v>0.32623044901581499</v>
      </c>
      <c r="AX11" s="17">
        <v>0.31583691955420901</v>
      </c>
      <c r="AY11" s="17">
        <v>0.43908842765904699</v>
      </c>
      <c r="AZ11" s="17">
        <v>0.40095288059178402</v>
      </c>
      <c r="BA11" s="17">
        <v>0.44222792800430899</v>
      </c>
      <c r="BB11" s="17"/>
      <c r="BC11" s="17">
        <v>0.31418507544753499</v>
      </c>
      <c r="BD11" s="17">
        <v>0.323565818158844</v>
      </c>
      <c r="BE11" s="17">
        <v>0.45880851273481299</v>
      </c>
      <c r="BF11" s="17">
        <v>0.39952685931696302</v>
      </c>
      <c r="BG11" s="17">
        <v>0.44780615831666098</v>
      </c>
      <c r="BH11" s="17">
        <v>0.34155291630365697</v>
      </c>
      <c r="BI11" s="17"/>
      <c r="BJ11" s="17">
        <v>0.41761083742111699</v>
      </c>
      <c r="BK11" s="17">
        <v>0.42055370757760102</v>
      </c>
      <c r="BL11" s="17">
        <v>0.35893606224373098</v>
      </c>
      <c r="BM11" s="17">
        <v>0.30510578988137799</v>
      </c>
      <c r="BN11" s="17">
        <v>0.165510784964774</v>
      </c>
    </row>
    <row r="12" spans="2:66" x14ac:dyDescent="0.35">
      <c r="B12" s="18" t="s">
        <v>87</v>
      </c>
      <c r="C12" s="19">
        <v>9.3164382637769397E-2</v>
      </c>
      <c r="D12" s="19">
        <v>8.4258878158405298E-2</v>
      </c>
      <c r="E12" s="19">
        <v>0.10085461637946599</v>
      </c>
      <c r="F12" s="19"/>
      <c r="G12" s="19">
        <v>0.16765782350664901</v>
      </c>
      <c r="H12" s="19">
        <v>0.106631315497909</v>
      </c>
      <c r="I12" s="19">
        <v>6.8842198603764004E-2</v>
      </c>
      <c r="J12" s="19">
        <v>9.9665163292890602E-2</v>
      </c>
      <c r="K12" s="19">
        <v>6.8404544844595197E-2</v>
      </c>
      <c r="L12" s="19">
        <v>6.3211459166542805E-2</v>
      </c>
      <c r="M12" s="19"/>
      <c r="N12" s="19">
        <v>6.3550971048951493E-2</v>
      </c>
      <c r="O12" s="19">
        <v>0.109844757166232</v>
      </c>
      <c r="P12" s="19">
        <v>9.1830603127975099E-2</v>
      </c>
      <c r="Q12" s="19">
        <v>0.10783869580548</v>
      </c>
      <c r="R12" s="19"/>
      <c r="S12" s="19">
        <v>0.105339094704529</v>
      </c>
      <c r="T12" s="19">
        <v>0.12577050234346801</v>
      </c>
      <c r="U12" s="19">
        <v>0.11253261099337</v>
      </c>
      <c r="V12" s="19">
        <v>8.87634020830987E-2</v>
      </c>
      <c r="W12" s="19">
        <v>0.11942321542946401</v>
      </c>
      <c r="X12" s="19">
        <v>8.4458575882106604E-2</v>
      </c>
      <c r="Y12" s="19">
        <v>9.6727475417930794E-2</v>
      </c>
      <c r="Z12" s="19">
        <v>8.9832682507762607E-2</v>
      </c>
      <c r="AA12" s="19">
        <v>7.8451059188849703E-2</v>
      </c>
      <c r="AB12" s="19">
        <v>4.84826731924176E-2</v>
      </c>
      <c r="AC12" s="19">
        <v>6.4869572236036593E-2</v>
      </c>
      <c r="AD12" s="19">
        <v>5.10133237209748E-2</v>
      </c>
      <c r="AE12" s="19"/>
      <c r="AF12" s="19">
        <v>6.1156150626164703E-2</v>
      </c>
      <c r="AG12" s="19">
        <v>6.9967532097469406E-2</v>
      </c>
      <c r="AH12" s="19">
        <v>8.4970407189326205E-2</v>
      </c>
      <c r="AI12" s="19">
        <v>0.102081526755346</v>
      </c>
      <c r="AJ12" s="19">
        <v>9.6725294316901106E-2</v>
      </c>
      <c r="AK12" s="19">
        <v>0.36224063730188399</v>
      </c>
      <c r="AL12" s="19"/>
      <c r="AM12" s="19">
        <v>6.2912396378951005E-2</v>
      </c>
      <c r="AN12" s="19">
        <v>7.4660150050210705E-2</v>
      </c>
      <c r="AO12" s="19">
        <v>0.11341856133695601</v>
      </c>
      <c r="AP12" s="19"/>
      <c r="AQ12" s="19">
        <v>6.9369676118304996E-2</v>
      </c>
      <c r="AR12" s="19">
        <v>8.5520162452035101E-2</v>
      </c>
      <c r="AS12" s="19">
        <v>8.9603664926190693E-2</v>
      </c>
      <c r="AT12" s="19">
        <v>7.2447860502730693E-2</v>
      </c>
      <c r="AU12" s="19">
        <v>0.115668794823784</v>
      </c>
      <c r="AV12" s="19"/>
      <c r="AW12" s="19">
        <v>5.7669415210251797E-2</v>
      </c>
      <c r="AX12" s="19">
        <v>8.3760303724188398E-2</v>
      </c>
      <c r="AY12" s="19">
        <v>8.75117507377456E-2</v>
      </c>
      <c r="AZ12" s="19">
        <v>6.9842816203050107E-2</v>
      </c>
      <c r="BA12" s="19">
        <v>0.117229709348516</v>
      </c>
      <c r="BB12" s="19"/>
      <c r="BC12" s="19">
        <v>6.3300916754918293E-2</v>
      </c>
      <c r="BD12" s="19">
        <v>5.4604434162920698E-2</v>
      </c>
      <c r="BE12" s="19">
        <v>9.5721099076545205E-2</v>
      </c>
      <c r="BF12" s="19">
        <v>8.9269912536088694E-2</v>
      </c>
      <c r="BG12" s="19">
        <v>0.107257735949678</v>
      </c>
      <c r="BH12" s="19">
        <v>0.21983592555286199</v>
      </c>
      <c r="BI12" s="19"/>
      <c r="BJ12" s="19">
        <v>0.113664563085236</v>
      </c>
      <c r="BK12" s="19">
        <v>0.119494586851856</v>
      </c>
      <c r="BL12" s="19">
        <v>8.5927139748729495E-2</v>
      </c>
      <c r="BM12" s="19">
        <v>6.1193150424752901E-2</v>
      </c>
      <c r="BN12" s="19">
        <v>2.5618684372797601E-2</v>
      </c>
    </row>
    <row r="13" spans="2:66" x14ac:dyDescent="0.35">
      <c r="B13" s="16"/>
    </row>
    <row r="14" spans="2:66" x14ac:dyDescent="0.35">
      <c r="B14" t="s">
        <v>92</v>
      </c>
      <c r="AH14" s="22"/>
    </row>
    <row r="15" spans="2:66" x14ac:dyDescent="0.35">
      <c r="B15" t="s">
        <v>93</v>
      </c>
    </row>
    <row r="17" spans="2:2" x14ac:dyDescent="0.35">
      <c r="B17"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N17"/>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119</v>
      </c>
      <c r="C9" s="17">
        <v>0.29019089397387199</v>
      </c>
      <c r="D9" s="17">
        <v>0.33391814426751898</v>
      </c>
      <c r="E9" s="17">
        <v>0.24841847266612099</v>
      </c>
      <c r="F9" s="17"/>
      <c r="G9" s="17">
        <v>0.25889432834146497</v>
      </c>
      <c r="H9" s="17">
        <v>0.338401977365546</v>
      </c>
      <c r="I9" s="17">
        <v>0.28888148692190901</v>
      </c>
      <c r="J9" s="17">
        <v>0.25903899450698498</v>
      </c>
      <c r="K9" s="17">
        <v>0.290117759090533</v>
      </c>
      <c r="L9" s="17">
        <v>0.29832664311808099</v>
      </c>
      <c r="M9" s="17"/>
      <c r="N9" s="17">
        <v>0.36132499706517801</v>
      </c>
      <c r="O9" s="17">
        <v>0.26599905425470199</v>
      </c>
      <c r="P9" s="17">
        <v>0.27192693219766301</v>
      </c>
      <c r="Q9" s="17">
        <v>0.25148391103599399</v>
      </c>
      <c r="R9" s="17"/>
      <c r="S9" s="17">
        <v>0.27544464747449099</v>
      </c>
      <c r="T9" s="17">
        <v>0.26795780345686399</v>
      </c>
      <c r="U9" s="17">
        <v>0.30566807976986599</v>
      </c>
      <c r="V9" s="17">
        <v>0.34217222824147597</v>
      </c>
      <c r="W9" s="17">
        <v>0.30411196958280401</v>
      </c>
      <c r="X9" s="17">
        <v>0.26026500493671301</v>
      </c>
      <c r="Y9" s="17">
        <v>0.29370033208440799</v>
      </c>
      <c r="Z9" s="17">
        <v>0.31271765998428103</v>
      </c>
      <c r="AA9" s="17">
        <v>0.27965642764184601</v>
      </c>
      <c r="AB9" s="17">
        <v>0.26443237896898503</v>
      </c>
      <c r="AC9" s="17">
        <v>0.34298602245353899</v>
      </c>
      <c r="AD9" s="17">
        <v>0.30474642877854702</v>
      </c>
      <c r="AE9" s="17"/>
      <c r="AF9" s="17">
        <v>0.35715828640050001</v>
      </c>
      <c r="AG9" s="17">
        <v>0.30675761722563599</v>
      </c>
      <c r="AH9" s="17">
        <v>0.189990762421195</v>
      </c>
      <c r="AI9" s="17">
        <v>0.25658311501855702</v>
      </c>
      <c r="AJ9" s="17">
        <v>0.23212971262740201</v>
      </c>
      <c r="AK9" s="17">
        <v>0.12156525805422599</v>
      </c>
      <c r="AL9" s="17"/>
      <c r="AM9" s="17">
        <v>0.29602008312695699</v>
      </c>
      <c r="AN9" s="17">
        <v>0.32447891866305101</v>
      </c>
      <c r="AO9" s="17">
        <v>0.23931679024705901</v>
      </c>
      <c r="AP9" s="17"/>
      <c r="AQ9" s="17">
        <v>0.30867099194717701</v>
      </c>
      <c r="AR9" s="17">
        <v>0.34591852784097699</v>
      </c>
      <c r="AS9" s="17">
        <v>0.28547697839515002</v>
      </c>
      <c r="AT9" s="17">
        <v>0.29328822105533697</v>
      </c>
      <c r="AU9" s="17">
        <v>0.204458393143123</v>
      </c>
      <c r="AV9" s="17"/>
      <c r="AW9" s="17">
        <v>0.338467497039321</v>
      </c>
      <c r="AX9" s="17">
        <v>0.34038324542614901</v>
      </c>
      <c r="AY9" s="17">
        <v>0.27372694587264901</v>
      </c>
      <c r="AZ9" s="17">
        <v>0.26079144192675502</v>
      </c>
      <c r="BA9" s="17">
        <v>0.222369975451294</v>
      </c>
      <c r="BB9" s="17"/>
      <c r="BC9" s="17">
        <v>0.35005152347926199</v>
      </c>
      <c r="BD9" s="17">
        <v>0.33763632197628601</v>
      </c>
      <c r="BE9" s="17">
        <v>0.25626107392088698</v>
      </c>
      <c r="BF9" s="17">
        <v>0.27371034108645198</v>
      </c>
      <c r="BG9" s="17">
        <v>0.235725016591846</v>
      </c>
      <c r="BH9" s="17">
        <v>0.203229297897255</v>
      </c>
      <c r="BI9" s="17"/>
      <c r="BJ9" s="17">
        <v>0.232322701420382</v>
      </c>
      <c r="BK9" s="17">
        <v>0.25696811213937498</v>
      </c>
      <c r="BL9" s="17">
        <v>0.28675914008965703</v>
      </c>
      <c r="BM9" s="17">
        <v>0.38690465957307701</v>
      </c>
      <c r="BN9" s="17">
        <v>0.54038193063743001</v>
      </c>
    </row>
    <row r="10" spans="2:66" ht="29" x14ac:dyDescent="0.35">
      <c r="B10" s="18" t="s">
        <v>120</v>
      </c>
      <c r="C10" s="17">
        <v>0.11749355359635801</v>
      </c>
      <c r="D10" s="17">
        <v>0.11445632356916401</v>
      </c>
      <c r="E10" s="17">
        <v>0.120660111035112</v>
      </c>
      <c r="F10" s="17"/>
      <c r="G10" s="17">
        <v>0.15687672729549801</v>
      </c>
      <c r="H10" s="17">
        <v>0.14846180015739399</v>
      </c>
      <c r="I10" s="17">
        <v>0.113846254937884</v>
      </c>
      <c r="J10" s="17">
        <v>0.104110620813448</v>
      </c>
      <c r="K10" s="17">
        <v>0.102876967388003</v>
      </c>
      <c r="L10" s="17">
        <v>8.9432718091633501E-2</v>
      </c>
      <c r="M10" s="17"/>
      <c r="N10" s="17">
        <v>0.152476907047083</v>
      </c>
      <c r="O10" s="17">
        <v>0.110287495212596</v>
      </c>
      <c r="P10" s="17">
        <v>0.118245591083784</v>
      </c>
      <c r="Q10" s="17">
        <v>8.7774529725848899E-2</v>
      </c>
      <c r="R10" s="17"/>
      <c r="S10" s="17">
        <v>0.17181595556440701</v>
      </c>
      <c r="T10" s="17">
        <v>0.117565003711292</v>
      </c>
      <c r="U10" s="17">
        <v>5.9981811652519597E-2</v>
      </c>
      <c r="V10" s="17">
        <v>5.6759435581474997E-2</v>
      </c>
      <c r="W10" s="17">
        <v>0.11084185991201</v>
      </c>
      <c r="X10" s="17">
        <v>0.165488632160881</v>
      </c>
      <c r="Y10" s="17">
        <v>0.112371377301315</v>
      </c>
      <c r="Z10" s="17">
        <v>0.13131416554625699</v>
      </c>
      <c r="AA10" s="17">
        <v>0.114835992430028</v>
      </c>
      <c r="AB10" s="17">
        <v>0.102882137990779</v>
      </c>
      <c r="AC10" s="17">
        <v>0.12473738712551</v>
      </c>
      <c r="AD10" s="17">
        <v>0.106707110731958</v>
      </c>
      <c r="AE10" s="17"/>
      <c r="AF10" s="17">
        <v>0.11638009353286601</v>
      </c>
      <c r="AG10" s="17">
        <v>0.114605108483174</v>
      </c>
      <c r="AH10" s="17">
        <v>0.120341323429053</v>
      </c>
      <c r="AI10" s="17">
        <v>0.12000203673792099</v>
      </c>
      <c r="AJ10" s="17">
        <v>0.12802608293055101</v>
      </c>
      <c r="AK10" s="17">
        <v>7.4944658298692707E-2</v>
      </c>
      <c r="AL10" s="17"/>
      <c r="AM10" s="17">
        <v>0.102513389373422</v>
      </c>
      <c r="AN10" s="17">
        <v>0.12726045344880599</v>
      </c>
      <c r="AO10" s="17">
        <v>0.12634551784328499</v>
      </c>
      <c r="AP10" s="17"/>
      <c r="AQ10" s="17">
        <v>0.102258923029608</v>
      </c>
      <c r="AR10" s="17">
        <v>0.14775019239499801</v>
      </c>
      <c r="AS10" s="17">
        <v>0.13438310991257901</v>
      </c>
      <c r="AT10" s="17">
        <v>8.2234428286370703E-2</v>
      </c>
      <c r="AU10" s="17">
        <v>9.6668679738503599E-2</v>
      </c>
      <c r="AV10" s="17"/>
      <c r="AW10" s="17">
        <v>8.7171284889446199E-2</v>
      </c>
      <c r="AX10" s="17">
        <v>0.14854092296704399</v>
      </c>
      <c r="AY10" s="17">
        <v>9.7716373294391395E-2</v>
      </c>
      <c r="AZ10" s="17">
        <v>8.6348454016352702E-2</v>
      </c>
      <c r="BA10" s="17">
        <v>0.14031164270660301</v>
      </c>
      <c r="BB10" s="17"/>
      <c r="BC10" s="17">
        <v>0.14907216801085299</v>
      </c>
      <c r="BD10" s="17">
        <v>0.111759300965436</v>
      </c>
      <c r="BE10" s="17">
        <v>0.105646483513995</v>
      </c>
      <c r="BF10" s="17">
        <v>7.2837532279067904E-2</v>
      </c>
      <c r="BG10" s="17">
        <v>0.109676901402095</v>
      </c>
      <c r="BH10" s="17">
        <v>8.5015562483537505E-2</v>
      </c>
      <c r="BI10" s="17"/>
      <c r="BJ10" s="17">
        <v>9.1117287861746304E-2</v>
      </c>
      <c r="BK10" s="17">
        <v>0.11926911804502099</v>
      </c>
      <c r="BL10" s="17">
        <v>0.145476210168313</v>
      </c>
      <c r="BM10" s="17">
        <v>0.14986974346076001</v>
      </c>
      <c r="BN10" s="17">
        <v>0.155216270045101</v>
      </c>
    </row>
    <row r="11" spans="2:66" x14ac:dyDescent="0.35">
      <c r="B11" s="18" t="s">
        <v>121</v>
      </c>
      <c r="C11" s="17">
        <v>0.48294937039449398</v>
      </c>
      <c r="D11" s="17">
        <v>0.45614359061600002</v>
      </c>
      <c r="E11" s="17">
        <v>0.50895236550660505</v>
      </c>
      <c r="F11" s="17"/>
      <c r="G11" s="17">
        <v>0.41723483454726001</v>
      </c>
      <c r="H11" s="17">
        <v>0.40487940115759702</v>
      </c>
      <c r="I11" s="17">
        <v>0.51461615450259202</v>
      </c>
      <c r="J11" s="17">
        <v>0.50794707575332598</v>
      </c>
      <c r="K11" s="17">
        <v>0.510453472853868</v>
      </c>
      <c r="L11" s="17">
        <v>0.526249472750419</v>
      </c>
      <c r="M11" s="17"/>
      <c r="N11" s="17">
        <v>0.41420237838395302</v>
      </c>
      <c r="O11" s="17">
        <v>0.51648456060273695</v>
      </c>
      <c r="P11" s="17">
        <v>0.474983119364974</v>
      </c>
      <c r="Q11" s="17">
        <v>0.532238725251861</v>
      </c>
      <c r="R11" s="17"/>
      <c r="S11" s="17">
        <v>0.43326330458874301</v>
      </c>
      <c r="T11" s="17">
        <v>0.47417620347916001</v>
      </c>
      <c r="U11" s="17">
        <v>0.56257498378848503</v>
      </c>
      <c r="V11" s="17">
        <v>0.47136756821432801</v>
      </c>
      <c r="W11" s="17">
        <v>0.45587581861971499</v>
      </c>
      <c r="X11" s="17">
        <v>0.45988480789330399</v>
      </c>
      <c r="Y11" s="17">
        <v>0.461322251746908</v>
      </c>
      <c r="Z11" s="17">
        <v>0.47610745875550597</v>
      </c>
      <c r="AA11" s="17">
        <v>0.51158918705468404</v>
      </c>
      <c r="AB11" s="17">
        <v>0.55629132591590102</v>
      </c>
      <c r="AC11" s="17">
        <v>0.43848072375404101</v>
      </c>
      <c r="AD11" s="17">
        <v>0.52393242797389505</v>
      </c>
      <c r="AE11" s="17"/>
      <c r="AF11" s="17">
        <v>0.44300003744757699</v>
      </c>
      <c r="AG11" s="17">
        <v>0.47171661164316903</v>
      </c>
      <c r="AH11" s="17">
        <v>0.60377336499695</v>
      </c>
      <c r="AI11" s="17">
        <v>0.52331916225666997</v>
      </c>
      <c r="AJ11" s="17">
        <v>0.54359020854346096</v>
      </c>
      <c r="AK11" s="17">
        <v>0.417082110640346</v>
      </c>
      <c r="AL11" s="17"/>
      <c r="AM11" s="17">
        <v>0.51484279780522602</v>
      </c>
      <c r="AN11" s="17">
        <v>0.44982547455035998</v>
      </c>
      <c r="AO11" s="17">
        <v>0.53332479412511102</v>
      </c>
      <c r="AP11" s="17"/>
      <c r="AQ11" s="17">
        <v>0.49096572366456398</v>
      </c>
      <c r="AR11" s="17">
        <v>0.42137900200047401</v>
      </c>
      <c r="AS11" s="17">
        <v>0.48268829581964801</v>
      </c>
      <c r="AT11" s="17">
        <v>0.49664407697493401</v>
      </c>
      <c r="AU11" s="17">
        <v>0.59139170473109004</v>
      </c>
      <c r="AV11" s="17"/>
      <c r="AW11" s="17">
        <v>0.48616273032468799</v>
      </c>
      <c r="AX11" s="17">
        <v>0.427606871909258</v>
      </c>
      <c r="AY11" s="17">
        <v>0.53432057776278197</v>
      </c>
      <c r="AZ11" s="17">
        <v>0.5333256984161</v>
      </c>
      <c r="BA11" s="17">
        <v>0.502703719346144</v>
      </c>
      <c r="BB11" s="17"/>
      <c r="BC11" s="17">
        <v>0.43711398446212202</v>
      </c>
      <c r="BD11" s="17">
        <v>0.47664379816924202</v>
      </c>
      <c r="BE11" s="17">
        <v>0.524679022945163</v>
      </c>
      <c r="BF11" s="17">
        <v>0.53242241438432403</v>
      </c>
      <c r="BG11" s="17">
        <v>0.52961465753767301</v>
      </c>
      <c r="BH11" s="17">
        <v>0.44612961074579599</v>
      </c>
      <c r="BI11" s="17"/>
      <c r="BJ11" s="17">
        <v>0.54546669352517396</v>
      </c>
      <c r="BK11" s="17">
        <v>0.48133434139542802</v>
      </c>
      <c r="BL11" s="17">
        <v>0.47930479356226802</v>
      </c>
      <c r="BM11" s="17">
        <v>0.390028009569027</v>
      </c>
      <c r="BN11" s="17">
        <v>0.30440179931746902</v>
      </c>
    </row>
    <row r="12" spans="2:66" x14ac:dyDescent="0.35">
      <c r="B12" s="18" t="s">
        <v>87</v>
      </c>
      <c r="C12" s="19">
        <v>0.109366182035276</v>
      </c>
      <c r="D12" s="19">
        <v>9.5481941547316304E-2</v>
      </c>
      <c r="E12" s="19">
        <v>0.121969050792162</v>
      </c>
      <c r="F12" s="19"/>
      <c r="G12" s="19">
        <v>0.166994109815777</v>
      </c>
      <c r="H12" s="19">
        <v>0.108256821319463</v>
      </c>
      <c r="I12" s="19">
        <v>8.2656103637614997E-2</v>
      </c>
      <c r="J12" s="19">
        <v>0.12890330892624</v>
      </c>
      <c r="K12" s="19">
        <v>9.6551800667595902E-2</v>
      </c>
      <c r="L12" s="19">
        <v>8.5991166039865799E-2</v>
      </c>
      <c r="M12" s="19"/>
      <c r="N12" s="19">
        <v>7.19957175037855E-2</v>
      </c>
      <c r="O12" s="19">
        <v>0.107228889929965</v>
      </c>
      <c r="P12" s="19">
        <v>0.134844357353578</v>
      </c>
      <c r="Q12" s="19">
        <v>0.128502833986296</v>
      </c>
      <c r="R12" s="19"/>
      <c r="S12" s="19">
        <v>0.119476092372359</v>
      </c>
      <c r="T12" s="19">
        <v>0.14030098935268401</v>
      </c>
      <c r="U12" s="19">
        <v>7.17751247891288E-2</v>
      </c>
      <c r="V12" s="19">
        <v>0.12970076796272101</v>
      </c>
      <c r="W12" s="19">
        <v>0.12917035188547199</v>
      </c>
      <c r="X12" s="19">
        <v>0.114361555009102</v>
      </c>
      <c r="Y12" s="19">
        <v>0.13260603886736799</v>
      </c>
      <c r="Z12" s="19">
        <v>7.9860715713956004E-2</v>
      </c>
      <c r="AA12" s="19">
        <v>9.3918392873442003E-2</v>
      </c>
      <c r="AB12" s="19">
        <v>7.6394157124335296E-2</v>
      </c>
      <c r="AC12" s="19">
        <v>9.3795866666909797E-2</v>
      </c>
      <c r="AD12" s="19">
        <v>6.4614032515599606E-2</v>
      </c>
      <c r="AE12" s="19"/>
      <c r="AF12" s="19">
        <v>8.3461582619057006E-2</v>
      </c>
      <c r="AG12" s="19">
        <v>0.106920662648021</v>
      </c>
      <c r="AH12" s="19">
        <v>8.58945491528018E-2</v>
      </c>
      <c r="AI12" s="19">
        <v>0.10009568598685301</v>
      </c>
      <c r="AJ12" s="19">
        <v>9.62539958985862E-2</v>
      </c>
      <c r="AK12" s="19">
        <v>0.38640797300673502</v>
      </c>
      <c r="AL12" s="19"/>
      <c r="AM12" s="19">
        <v>8.6623729694395094E-2</v>
      </c>
      <c r="AN12" s="19">
        <v>9.8435153337782702E-2</v>
      </c>
      <c r="AO12" s="19">
        <v>0.101012897784546</v>
      </c>
      <c r="AP12" s="19"/>
      <c r="AQ12" s="19">
        <v>9.8104361358651804E-2</v>
      </c>
      <c r="AR12" s="19">
        <v>8.4952277763550299E-2</v>
      </c>
      <c r="AS12" s="19">
        <v>9.7451615872622702E-2</v>
      </c>
      <c r="AT12" s="19">
        <v>0.12783327368335801</v>
      </c>
      <c r="AU12" s="19">
        <v>0.107481222387283</v>
      </c>
      <c r="AV12" s="19"/>
      <c r="AW12" s="19">
        <v>8.8198487746544596E-2</v>
      </c>
      <c r="AX12" s="19">
        <v>8.3468959697548306E-2</v>
      </c>
      <c r="AY12" s="19">
        <v>9.4236103070177907E-2</v>
      </c>
      <c r="AZ12" s="19">
        <v>0.119534405640792</v>
      </c>
      <c r="BA12" s="19">
        <v>0.13461466249595899</v>
      </c>
      <c r="BB12" s="19"/>
      <c r="BC12" s="19">
        <v>6.3762324047763802E-2</v>
      </c>
      <c r="BD12" s="19">
        <v>7.3960578889036496E-2</v>
      </c>
      <c r="BE12" s="19">
        <v>0.113413419619956</v>
      </c>
      <c r="BF12" s="19">
        <v>0.121029712250157</v>
      </c>
      <c r="BG12" s="19">
        <v>0.12498342446838601</v>
      </c>
      <c r="BH12" s="19">
        <v>0.26562552887341101</v>
      </c>
      <c r="BI12" s="19"/>
      <c r="BJ12" s="19">
        <v>0.13109331719269701</v>
      </c>
      <c r="BK12" s="19">
        <v>0.142428428420177</v>
      </c>
      <c r="BL12" s="19">
        <v>8.8459856179762403E-2</v>
      </c>
      <c r="BM12" s="19">
        <v>7.3197587397136304E-2</v>
      </c>
      <c r="BN12" s="19">
        <v>0</v>
      </c>
    </row>
    <row r="13" spans="2:66" x14ac:dyDescent="0.35">
      <c r="B13" s="16"/>
      <c r="AF13" s="24"/>
      <c r="AG13" s="24"/>
      <c r="AH13" s="24"/>
      <c r="AI13" s="24"/>
      <c r="AJ13" s="24"/>
    </row>
    <row r="14" spans="2:66" x14ac:dyDescent="0.35">
      <c r="B14" t="s">
        <v>92</v>
      </c>
    </row>
    <row r="15" spans="2:66" x14ac:dyDescent="0.35">
      <c r="B15" t="s">
        <v>93</v>
      </c>
      <c r="AH15" s="22"/>
    </row>
    <row r="16" spans="2:66" x14ac:dyDescent="0.35">
      <c r="AH16" s="22"/>
    </row>
    <row r="17" spans="2:2" x14ac:dyDescent="0.35">
      <c r="B17"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N17"/>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43.5" x14ac:dyDescent="0.35">
      <c r="B9" s="18" t="s">
        <v>128</v>
      </c>
      <c r="C9" s="17">
        <v>0.30255269823291803</v>
      </c>
      <c r="D9" s="17">
        <v>0.349081885842632</v>
      </c>
      <c r="E9" s="17">
        <v>0.25934349373876198</v>
      </c>
      <c r="F9" s="17"/>
      <c r="G9" s="17">
        <v>0.26385014798752399</v>
      </c>
      <c r="H9" s="17">
        <v>0.30088555625303098</v>
      </c>
      <c r="I9" s="17">
        <v>0.27715269692483102</v>
      </c>
      <c r="J9" s="17">
        <v>0.303143433209624</v>
      </c>
      <c r="K9" s="17">
        <v>0.30971579347132</v>
      </c>
      <c r="L9" s="17">
        <v>0.34520775271071502</v>
      </c>
      <c r="M9" s="17"/>
      <c r="N9" s="17">
        <v>0.34048964174709201</v>
      </c>
      <c r="O9" s="17">
        <v>0.28965267064489603</v>
      </c>
      <c r="P9" s="17">
        <v>0.29148732069154099</v>
      </c>
      <c r="Q9" s="17">
        <v>0.27780996097974497</v>
      </c>
      <c r="R9" s="17"/>
      <c r="S9" s="17">
        <v>0.283762055044045</v>
      </c>
      <c r="T9" s="17">
        <v>0.29016702361967001</v>
      </c>
      <c r="U9" s="17">
        <v>0.32146568212057203</v>
      </c>
      <c r="V9" s="17">
        <v>0.41409371944804502</v>
      </c>
      <c r="W9" s="17">
        <v>0.28695961190508701</v>
      </c>
      <c r="X9" s="17">
        <v>0.264588178916703</v>
      </c>
      <c r="Y9" s="17">
        <v>0.321990986958756</v>
      </c>
      <c r="Z9" s="17">
        <v>0.30305360162481798</v>
      </c>
      <c r="AA9" s="17">
        <v>0.27065425176331998</v>
      </c>
      <c r="AB9" s="17">
        <v>0.313011942490934</v>
      </c>
      <c r="AC9" s="17">
        <v>0.244950678900279</v>
      </c>
      <c r="AD9" s="17">
        <v>0.33924877640697598</v>
      </c>
      <c r="AE9" s="17"/>
      <c r="AF9" s="17">
        <v>0.33765781359202202</v>
      </c>
      <c r="AG9" s="17">
        <v>0.28756477101899303</v>
      </c>
      <c r="AH9" s="17">
        <v>0.31162900664257598</v>
      </c>
      <c r="AI9" s="17">
        <v>0.32816980574931698</v>
      </c>
      <c r="AJ9" s="17">
        <v>0.26471453207821599</v>
      </c>
      <c r="AK9" s="17">
        <v>0.25997285329619901</v>
      </c>
      <c r="AL9" s="17"/>
      <c r="AM9" s="17">
        <v>0.325135440646177</v>
      </c>
      <c r="AN9" s="17">
        <v>0.30657887611825402</v>
      </c>
      <c r="AO9" s="17">
        <v>0.25954602454147802</v>
      </c>
      <c r="AP9" s="17"/>
      <c r="AQ9" s="17">
        <v>0.329933313550202</v>
      </c>
      <c r="AR9" s="17">
        <v>0.31205497645824998</v>
      </c>
      <c r="AS9" s="17">
        <v>0.24343501711277299</v>
      </c>
      <c r="AT9" s="17">
        <v>0.363659186856089</v>
      </c>
      <c r="AU9" s="17">
        <v>0.24061534512851901</v>
      </c>
      <c r="AV9" s="17"/>
      <c r="AW9" s="17">
        <v>0.33041652376608599</v>
      </c>
      <c r="AX9" s="17">
        <v>0.31783437199460002</v>
      </c>
      <c r="AY9" s="17">
        <v>0.25054489661107598</v>
      </c>
      <c r="AZ9" s="17">
        <v>0.288321220160761</v>
      </c>
      <c r="BA9" s="17">
        <v>0.28175127872900202</v>
      </c>
      <c r="BB9" s="17"/>
      <c r="BC9" s="17">
        <v>0.33015915990815897</v>
      </c>
      <c r="BD9" s="17">
        <v>0.31639553894623201</v>
      </c>
      <c r="BE9" s="17">
        <v>0.22889173032127599</v>
      </c>
      <c r="BF9" s="17">
        <v>0.30225882491007999</v>
      </c>
      <c r="BG9" s="17">
        <v>0.28264682274103797</v>
      </c>
      <c r="BH9" s="17">
        <v>0.26674380227859301</v>
      </c>
      <c r="BI9" s="17"/>
      <c r="BJ9" s="17">
        <v>0.24779480590297301</v>
      </c>
      <c r="BK9" s="17">
        <v>0.30888982616091898</v>
      </c>
      <c r="BL9" s="17">
        <v>0.30407973479005801</v>
      </c>
      <c r="BM9" s="17">
        <v>0.32920812021191298</v>
      </c>
      <c r="BN9" s="17">
        <v>0.54679709442084901</v>
      </c>
    </row>
    <row r="10" spans="2:66" ht="58" x14ac:dyDescent="0.35">
      <c r="B10" s="18" t="s">
        <v>129</v>
      </c>
      <c r="C10" s="17">
        <v>0.40332705500309002</v>
      </c>
      <c r="D10" s="17">
        <v>0.41229205894251197</v>
      </c>
      <c r="E10" s="17">
        <v>0.39450456077826201</v>
      </c>
      <c r="F10" s="17"/>
      <c r="G10" s="17">
        <v>0.41958997212807803</v>
      </c>
      <c r="H10" s="17">
        <v>0.40199852483517901</v>
      </c>
      <c r="I10" s="17">
        <v>0.41886994407579897</v>
      </c>
      <c r="J10" s="17">
        <v>0.37834449291413202</v>
      </c>
      <c r="K10" s="17">
        <v>0.40838089922991599</v>
      </c>
      <c r="L10" s="17">
        <v>0.39768037843777898</v>
      </c>
      <c r="M10" s="17"/>
      <c r="N10" s="17">
        <v>0.43652480487112699</v>
      </c>
      <c r="O10" s="17">
        <v>0.39455924643310503</v>
      </c>
      <c r="P10" s="17">
        <v>0.38841807077052698</v>
      </c>
      <c r="Q10" s="17">
        <v>0.39379404261567502</v>
      </c>
      <c r="R10" s="17"/>
      <c r="S10" s="17">
        <v>0.40246453377709301</v>
      </c>
      <c r="T10" s="17">
        <v>0.42322229911246201</v>
      </c>
      <c r="U10" s="17">
        <v>0.44950003559977902</v>
      </c>
      <c r="V10" s="17">
        <v>0.339910256999576</v>
      </c>
      <c r="W10" s="17">
        <v>0.49280203921469101</v>
      </c>
      <c r="X10" s="17">
        <v>0.394700384943863</v>
      </c>
      <c r="Y10" s="17">
        <v>0.30375977102128898</v>
      </c>
      <c r="Z10" s="17">
        <v>0.443246905743788</v>
      </c>
      <c r="AA10" s="17">
        <v>0.42428629180401201</v>
      </c>
      <c r="AB10" s="17">
        <v>0.37669735509936703</v>
      </c>
      <c r="AC10" s="17">
        <v>0.42597388309751799</v>
      </c>
      <c r="AD10" s="17">
        <v>0.38225269944926399</v>
      </c>
      <c r="AE10" s="17"/>
      <c r="AF10" s="17">
        <v>0.39931853173119303</v>
      </c>
      <c r="AG10" s="17">
        <v>0.41694861966023899</v>
      </c>
      <c r="AH10" s="17">
        <v>0.363058127128908</v>
      </c>
      <c r="AI10" s="17">
        <v>0.38351595944181099</v>
      </c>
      <c r="AJ10" s="17">
        <v>0.44390931356558999</v>
      </c>
      <c r="AK10" s="17">
        <v>0.34839110893423902</v>
      </c>
      <c r="AL10" s="17"/>
      <c r="AM10" s="17">
        <v>0.39001229291427097</v>
      </c>
      <c r="AN10" s="17">
        <v>0.429522424525069</v>
      </c>
      <c r="AO10" s="17">
        <v>0.37988904493480302</v>
      </c>
      <c r="AP10" s="17"/>
      <c r="AQ10" s="17">
        <v>0.40873739849623503</v>
      </c>
      <c r="AR10" s="17">
        <v>0.42729780326030398</v>
      </c>
      <c r="AS10" s="17">
        <v>0.47899139175844802</v>
      </c>
      <c r="AT10" s="17">
        <v>0.25329351244410497</v>
      </c>
      <c r="AU10" s="17">
        <v>0.373731454781638</v>
      </c>
      <c r="AV10" s="17"/>
      <c r="AW10" s="17">
        <v>0.39518272059974002</v>
      </c>
      <c r="AX10" s="17">
        <v>0.43188249301225701</v>
      </c>
      <c r="AY10" s="17">
        <v>0.47133951232714399</v>
      </c>
      <c r="AZ10" s="17">
        <v>0.38843305722996002</v>
      </c>
      <c r="BA10" s="17">
        <v>0.37621754561895299</v>
      </c>
      <c r="BB10" s="17"/>
      <c r="BC10" s="17">
        <v>0.42421169673820702</v>
      </c>
      <c r="BD10" s="17">
        <v>0.41789287666765601</v>
      </c>
      <c r="BE10" s="17">
        <v>0.46351642465359499</v>
      </c>
      <c r="BF10" s="17">
        <v>0.38059651187910098</v>
      </c>
      <c r="BG10" s="17">
        <v>0.373447207365742</v>
      </c>
      <c r="BH10" s="17">
        <v>0.3755139106548</v>
      </c>
      <c r="BI10" s="17"/>
      <c r="BJ10" s="17">
        <v>0.41844695239595597</v>
      </c>
      <c r="BK10" s="17">
        <v>0.391758281511422</v>
      </c>
      <c r="BL10" s="17">
        <v>0.40082916538625601</v>
      </c>
      <c r="BM10" s="17">
        <v>0.42293009968790601</v>
      </c>
      <c r="BN10" s="17">
        <v>0.28692438600994602</v>
      </c>
    </row>
    <row r="11" spans="2:66" ht="43.5" x14ac:dyDescent="0.35">
      <c r="B11" s="18" t="s">
        <v>130</v>
      </c>
      <c r="C11" s="17">
        <v>0.24030965027363199</v>
      </c>
      <c r="D11" s="17">
        <v>0.18145280447530901</v>
      </c>
      <c r="E11" s="17">
        <v>0.29707931553969302</v>
      </c>
      <c r="F11" s="17"/>
      <c r="G11" s="17">
        <v>0.25249918663078302</v>
      </c>
      <c r="H11" s="17">
        <v>0.23235845076657999</v>
      </c>
      <c r="I11" s="17">
        <v>0.27063873422708201</v>
      </c>
      <c r="J11" s="17">
        <v>0.26292851961032399</v>
      </c>
      <c r="K11" s="17">
        <v>0.224143018091612</v>
      </c>
      <c r="L11" s="17">
        <v>0.20657142628175201</v>
      </c>
      <c r="M11" s="17"/>
      <c r="N11" s="17">
        <v>0.19440742443357401</v>
      </c>
      <c r="O11" s="17">
        <v>0.25434193396496602</v>
      </c>
      <c r="P11" s="17">
        <v>0.269269627613199</v>
      </c>
      <c r="Q11" s="17">
        <v>0.25214505570152601</v>
      </c>
      <c r="R11" s="17"/>
      <c r="S11" s="17">
        <v>0.241671519529642</v>
      </c>
      <c r="T11" s="17">
        <v>0.22545786780069799</v>
      </c>
      <c r="U11" s="17">
        <v>0.15504434944647499</v>
      </c>
      <c r="V11" s="17">
        <v>0.17878133458742099</v>
      </c>
      <c r="W11" s="17">
        <v>0.169307840693835</v>
      </c>
      <c r="X11" s="17">
        <v>0.31055790659254201</v>
      </c>
      <c r="Y11" s="17">
        <v>0.31438787439195098</v>
      </c>
      <c r="Z11" s="17">
        <v>0.217183676372218</v>
      </c>
      <c r="AA11" s="17">
        <v>0.25792877445815299</v>
      </c>
      <c r="AB11" s="17">
        <v>0.28831504157023702</v>
      </c>
      <c r="AC11" s="17">
        <v>0.28318847840387101</v>
      </c>
      <c r="AD11" s="17">
        <v>0.21839707023473001</v>
      </c>
      <c r="AE11" s="17"/>
      <c r="AF11" s="17">
        <v>0.21425193732456599</v>
      </c>
      <c r="AG11" s="17">
        <v>0.25447247018981101</v>
      </c>
      <c r="AH11" s="17">
        <v>0.23600345030075001</v>
      </c>
      <c r="AI11" s="17">
        <v>0.23895097842777899</v>
      </c>
      <c r="AJ11" s="17">
        <v>0.245242543052964</v>
      </c>
      <c r="AK11" s="17">
        <v>0.31825237387538902</v>
      </c>
      <c r="AL11" s="17"/>
      <c r="AM11" s="17">
        <v>0.227029750310662</v>
      </c>
      <c r="AN11" s="17">
        <v>0.228183627155812</v>
      </c>
      <c r="AO11" s="17">
        <v>0.28710444897089699</v>
      </c>
      <c r="AP11" s="17"/>
      <c r="AQ11" s="17">
        <v>0.21318331472593899</v>
      </c>
      <c r="AR11" s="17">
        <v>0.223372251748473</v>
      </c>
      <c r="AS11" s="17">
        <v>0.24189868594009201</v>
      </c>
      <c r="AT11" s="17">
        <v>0.28071557029308303</v>
      </c>
      <c r="AU11" s="17">
        <v>0.31663066359840603</v>
      </c>
      <c r="AV11" s="17"/>
      <c r="AW11" s="17">
        <v>0.2292868040588</v>
      </c>
      <c r="AX11" s="17">
        <v>0.21319595023315899</v>
      </c>
      <c r="AY11" s="17">
        <v>0.242721200846541</v>
      </c>
      <c r="AZ11" s="17">
        <v>0.236621181695442</v>
      </c>
      <c r="BA11" s="17">
        <v>0.28590235895341198</v>
      </c>
      <c r="BB11" s="17"/>
      <c r="BC11" s="17">
        <v>0.20906447787101901</v>
      </c>
      <c r="BD11" s="17">
        <v>0.21860228822977301</v>
      </c>
      <c r="BE11" s="17">
        <v>0.25012812842134202</v>
      </c>
      <c r="BF11" s="17">
        <v>0.242000226847807</v>
      </c>
      <c r="BG11" s="17">
        <v>0.28124179022332801</v>
      </c>
      <c r="BH11" s="17">
        <v>0.27995465451492901</v>
      </c>
      <c r="BI11" s="17"/>
      <c r="BJ11" s="17">
        <v>0.27363380459738501</v>
      </c>
      <c r="BK11" s="17">
        <v>0.239043864614086</v>
      </c>
      <c r="BL11" s="17">
        <v>0.23931531802446901</v>
      </c>
      <c r="BM11" s="17">
        <v>0.219900137298666</v>
      </c>
      <c r="BN11" s="17">
        <v>0.166278519569205</v>
      </c>
    </row>
    <row r="12" spans="2:66" x14ac:dyDescent="0.35">
      <c r="B12" s="18" t="s">
        <v>87</v>
      </c>
      <c r="C12" s="19">
        <v>5.3810596490361302E-2</v>
      </c>
      <c r="D12" s="19">
        <v>5.7173250739547203E-2</v>
      </c>
      <c r="E12" s="19">
        <v>4.9072629943283902E-2</v>
      </c>
      <c r="F12" s="19"/>
      <c r="G12" s="19">
        <v>6.4060693253615006E-2</v>
      </c>
      <c r="H12" s="19">
        <v>6.4757468145210398E-2</v>
      </c>
      <c r="I12" s="19">
        <v>3.3338624772288598E-2</v>
      </c>
      <c r="J12" s="19">
        <v>5.55835542659203E-2</v>
      </c>
      <c r="K12" s="19">
        <v>5.7760289207151302E-2</v>
      </c>
      <c r="L12" s="19">
        <v>5.0540442569754797E-2</v>
      </c>
      <c r="M12" s="19"/>
      <c r="N12" s="19">
        <v>2.8578128948207399E-2</v>
      </c>
      <c r="O12" s="19">
        <v>6.1446148957032903E-2</v>
      </c>
      <c r="P12" s="19">
        <v>5.0824980924733303E-2</v>
      </c>
      <c r="Q12" s="19">
        <v>7.6250940703054201E-2</v>
      </c>
      <c r="R12" s="19"/>
      <c r="S12" s="19">
        <v>7.2101891649218999E-2</v>
      </c>
      <c r="T12" s="19">
        <v>6.1152809467169798E-2</v>
      </c>
      <c r="U12" s="19">
        <v>7.3989932833173802E-2</v>
      </c>
      <c r="V12" s="19">
        <v>6.7214688964957997E-2</v>
      </c>
      <c r="W12" s="19">
        <v>5.0930508186386898E-2</v>
      </c>
      <c r="X12" s="19">
        <v>3.0153529546892099E-2</v>
      </c>
      <c r="Y12" s="19">
        <v>5.9861367628004501E-2</v>
      </c>
      <c r="Z12" s="19">
        <v>3.6515816259176097E-2</v>
      </c>
      <c r="AA12" s="19">
        <v>4.7130681974515497E-2</v>
      </c>
      <c r="AB12" s="19">
        <v>2.1975660839462001E-2</v>
      </c>
      <c r="AC12" s="19">
        <v>4.5886959598332402E-2</v>
      </c>
      <c r="AD12" s="19">
        <v>6.0101453909030801E-2</v>
      </c>
      <c r="AE12" s="19"/>
      <c r="AF12" s="19">
        <v>4.8771717352219399E-2</v>
      </c>
      <c r="AG12" s="19">
        <v>4.1014139130956501E-2</v>
      </c>
      <c r="AH12" s="19">
        <v>8.9309415927765104E-2</v>
      </c>
      <c r="AI12" s="19">
        <v>4.9363256381092402E-2</v>
      </c>
      <c r="AJ12" s="19">
        <v>4.6133611303230002E-2</v>
      </c>
      <c r="AK12" s="19">
        <v>7.3383663894172294E-2</v>
      </c>
      <c r="AL12" s="19"/>
      <c r="AM12" s="19">
        <v>5.7822516128890902E-2</v>
      </c>
      <c r="AN12" s="19">
        <v>3.5715072200864999E-2</v>
      </c>
      <c r="AO12" s="19">
        <v>7.3460481552822796E-2</v>
      </c>
      <c r="AP12" s="19"/>
      <c r="AQ12" s="19">
        <v>4.8145973227623498E-2</v>
      </c>
      <c r="AR12" s="19">
        <v>3.7274968532973601E-2</v>
      </c>
      <c r="AS12" s="19">
        <v>3.5674905188687399E-2</v>
      </c>
      <c r="AT12" s="19">
        <v>0.102331730406723</v>
      </c>
      <c r="AU12" s="19">
        <v>6.9022536491436901E-2</v>
      </c>
      <c r="AV12" s="19"/>
      <c r="AW12" s="19">
        <v>4.5113951575373401E-2</v>
      </c>
      <c r="AX12" s="19">
        <v>3.7087184759983301E-2</v>
      </c>
      <c r="AY12" s="19">
        <v>3.5394390215238901E-2</v>
      </c>
      <c r="AZ12" s="19">
        <v>8.6624540913837603E-2</v>
      </c>
      <c r="BA12" s="19">
        <v>5.61288166986324E-2</v>
      </c>
      <c r="BB12" s="19"/>
      <c r="BC12" s="19">
        <v>3.6564665482614903E-2</v>
      </c>
      <c r="BD12" s="19">
        <v>4.71092961563402E-2</v>
      </c>
      <c r="BE12" s="19">
        <v>5.7463716603786401E-2</v>
      </c>
      <c r="BF12" s="19">
        <v>7.5144436363012004E-2</v>
      </c>
      <c r="BG12" s="19">
        <v>6.2664179669891504E-2</v>
      </c>
      <c r="BH12" s="19">
        <v>7.7787632551678296E-2</v>
      </c>
      <c r="BI12" s="19"/>
      <c r="BJ12" s="19">
        <v>6.0124437103686403E-2</v>
      </c>
      <c r="BK12" s="19">
        <v>6.0308027713573298E-2</v>
      </c>
      <c r="BL12" s="19">
        <v>5.5775781799216703E-2</v>
      </c>
      <c r="BM12" s="19">
        <v>2.79616428015146E-2</v>
      </c>
      <c r="BN12" s="19">
        <v>0</v>
      </c>
    </row>
    <row r="13" spans="2:66" x14ac:dyDescent="0.35">
      <c r="B13" s="16"/>
    </row>
    <row r="14" spans="2:66" x14ac:dyDescent="0.35">
      <c r="B14" t="s">
        <v>92</v>
      </c>
      <c r="AH14" s="22"/>
    </row>
    <row r="15" spans="2:66" x14ac:dyDescent="0.35">
      <c r="B15" t="s">
        <v>93</v>
      </c>
    </row>
    <row r="17" spans="2:2" x14ac:dyDescent="0.35">
      <c r="B17"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N16"/>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132</v>
      </c>
      <c r="C9" s="17">
        <v>8.1392443257022704E-2</v>
      </c>
      <c r="D9" s="17">
        <v>8.3288372905880106E-2</v>
      </c>
      <c r="E9" s="17">
        <v>7.9313134911439306E-2</v>
      </c>
      <c r="F9" s="17"/>
      <c r="G9" s="17">
        <v>0.10453639753034701</v>
      </c>
      <c r="H9" s="17">
        <v>0.12674944952811801</v>
      </c>
      <c r="I9" s="17">
        <v>9.9914065664147497E-2</v>
      </c>
      <c r="J9" s="17">
        <v>9.4646367795140005E-2</v>
      </c>
      <c r="K9" s="17">
        <v>3.6514665727387298E-2</v>
      </c>
      <c r="L9" s="17">
        <v>3.3350598713811103E-2</v>
      </c>
      <c r="M9" s="17"/>
      <c r="N9" s="17">
        <v>0.110334732806499</v>
      </c>
      <c r="O9" s="17">
        <v>8.4440202622106802E-2</v>
      </c>
      <c r="P9" s="17">
        <v>7.0228058310728994E-2</v>
      </c>
      <c r="Q9" s="17">
        <v>5.7667664087038203E-2</v>
      </c>
      <c r="R9" s="17"/>
      <c r="S9" s="17">
        <v>0.112049002746439</v>
      </c>
      <c r="T9" s="17">
        <v>7.17234161636566E-2</v>
      </c>
      <c r="U9" s="17">
        <v>6.5971681227407999E-2</v>
      </c>
      <c r="V9" s="17">
        <v>7.2852992071253703E-2</v>
      </c>
      <c r="W9" s="17">
        <v>9.3799729141407606E-2</v>
      </c>
      <c r="X9" s="17">
        <v>5.2503518142124797E-2</v>
      </c>
      <c r="Y9" s="17">
        <v>0.11756766979484</v>
      </c>
      <c r="Z9" s="17">
        <v>8.1892461836115205E-2</v>
      </c>
      <c r="AA9" s="17">
        <v>9.5840633869105005E-2</v>
      </c>
      <c r="AB9" s="17">
        <v>3.2632369184004903E-2</v>
      </c>
      <c r="AC9" s="17">
        <v>0.124355965187934</v>
      </c>
      <c r="AD9" s="17">
        <v>2.8680771198351801E-2</v>
      </c>
      <c r="AE9" s="17"/>
      <c r="AF9" s="17">
        <v>5.01296784755354E-2</v>
      </c>
      <c r="AG9" s="17">
        <v>9.9429134049857301E-2</v>
      </c>
      <c r="AH9" s="17">
        <v>9.3682706916147301E-2</v>
      </c>
      <c r="AI9" s="17">
        <v>9.6336820411482296E-2</v>
      </c>
      <c r="AJ9" s="17">
        <v>0.105264563461683</v>
      </c>
      <c r="AK9" s="17">
        <v>6.2416819621143899E-2</v>
      </c>
      <c r="AL9" s="17"/>
      <c r="AM9" s="17">
        <v>7.7981562038511407E-2</v>
      </c>
      <c r="AN9" s="17">
        <v>8.2145895083588105E-2</v>
      </c>
      <c r="AO9" s="17">
        <v>0.105214191810636</v>
      </c>
      <c r="AP9" s="17"/>
      <c r="AQ9" s="17">
        <v>7.1668067748670197E-2</v>
      </c>
      <c r="AR9" s="17">
        <v>0.118659518729911</v>
      </c>
      <c r="AS9" s="17">
        <v>6.2307116082576899E-2</v>
      </c>
      <c r="AT9" s="17">
        <v>2.31462356051364E-2</v>
      </c>
      <c r="AU9" s="17">
        <v>7.3387146410361107E-2</v>
      </c>
      <c r="AV9" s="17"/>
      <c r="AW9" s="17">
        <v>5.9588177546151901E-2</v>
      </c>
      <c r="AX9" s="17">
        <v>0.108609195440782</v>
      </c>
      <c r="AY9" s="17">
        <v>7.6988781617839105E-2</v>
      </c>
      <c r="AZ9" s="17">
        <v>7.4569666050955899E-2</v>
      </c>
      <c r="BA9" s="17">
        <v>5.3343846677009102E-2</v>
      </c>
      <c r="BB9" s="17"/>
      <c r="BC9" s="17">
        <v>0.120350461358814</v>
      </c>
      <c r="BD9" s="17">
        <v>7.2457039280717894E-2</v>
      </c>
      <c r="BE9" s="17">
        <v>9.1609842432558597E-2</v>
      </c>
      <c r="BF9" s="17">
        <v>6.1829465629767197E-2</v>
      </c>
      <c r="BG9" s="17">
        <v>5.7976677927100699E-2</v>
      </c>
      <c r="BH9" s="17">
        <v>3.9594262239200401E-2</v>
      </c>
      <c r="BI9" s="17"/>
      <c r="BJ9" s="17">
        <v>5.8540811719626398E-2</v>
      </c>
      <c r="BK9" s="17">
        <v>5.25368347044287E-2</v>
      </c>
      <c r="BL9" s="17">
        <v>9.5422766337466602E-2</v>
      </c>
      <c r="BM9" s="17">
        <v>0.15129198060100299</v>
      </c>
      <c r="BN9" s="17">
        <v>0.162387145361888</v>
      </c>
    </row>
    <row r="10" spans="2:66" x14ac:dyDescent="0.35">
      <c r="B10" s="18" t="s">
        <v>133</v>
      </c>
      <c r="C10" s="17">
        <v>0.79395095383300396</v>
      </c>
      <c r="D10" s="17">
        <v>0.80474378983618799</v>
      </c>
      <c r="E10" s="17">
        <v>0.78442088262483101</v>
      </c>
      <c r="F10" s="17"/>
      <c r="G10" s="17">
        <v>0.62371344077269597</v>
      </c>
      <c r="H10" s="17">
        <v>0.71305614421991703</v>
      </c>
      <c r="I10" s="17">
        <v>0.76316746430918003</v>
      </c>
      <c r="J10" s="17">
        <v>0.84540351177850404</v>
      </c>
      <c r="K10" s="17">
        <v>0.85674407235578598</v>
      </c>
      <c r="L10" s="17">
        <v>0.91535915155936098</v>
      </c>
      <c r="M10" s="17"/>
      <c r="N10" s="17">
        <v>0.79517302085019503</v>
      </c>
      <c r="O10" s="17">
        <v>0.81071603871129305</v>
      </c>
      <c r="P10" s="17">
        <v>0.78213513904941001</v>
      </c>
      <c r="Q10" s="17">
        <v>0.78560891959218704</v>
      </c>
      <c r="R10" s="17"/>
      <c r="S10" s="17">
        <v>0.68411505407068096</v>
      </c>
      <c r="T10" s="17">
        <v>0.79755467306092298</v>
      </c>
      <c r="U10" s="17">
        <v>0.81817927168563898</v>
      </c>
      <c r="V10" s="17">
        <v>0.80182721939419699</v>
      </c>
      <c r="W10" s="17">
        <v>0.80793766443985304</v>
      </c>
      <c r="X10" s="17">
        <v>0.83250074932807805</v>
      </c>
      <c r="Y10" s="17">
        <v>0.74186310498024899</v>
      </c>
      <c r="Z10" s="17">
        <v>0.77679482819591394</v>
      </c>
      <c r="AA10" s="17">
        <v>0.80008900046186404</v>
      </c>
      <c r="AB10" s="17">
        <v>0.85956235073245002</v>
      </c>
      <c r="AC10" s="17">
        <v>0.82949895974396304</v>
      </c>
      <c r="AD10" s="17">
        <v>0.93918682781750396</v>
      </c>
      <c r="AE10" s="17"/>
      <c r="AF10" s="17">
        <v>0.88292001026647404</v>
      </c>
      <c r="AG10" s="17">
        <v>0.80958409613189097</v>
      </c>
      <c r="AH10" s="17">
        <v>0.69565927309363296</v>
      </c>
      <c r="AI10" s="17">
        <v>0.73238194922312805</v>
      </c>
      <c r="AJ10" s="17">
        <v>0.70884169856245105</v>
      </c>
      <c r="AK10" s="17">
        <v>0.69387609024110697</v>
      </c>
      <c r="AL10" s="17"/>
      <c r="AM10" s="17">
        <v>0.83267608020866202</v>
      </c>
      <c r="AN10" s="17">
        <v>0.82585252392244601</v>
      </c>
      <c r="AO10" s="17">
        <v>0.69661880901293904</v>
      </c>
      <c r="AP10" s="17"/>
      <c r="AQ10" s="17">
        <v>0.85917986253144396</v>
      </c>
      <c r="AR10" s="17">
        <v>0.76406392363397702</v>
      </c>
      <c r="AS10" s="17">
        <v>0.821996348140974</v>
      </c>
      <c r="AT10" s="17">
        <v>0.85235951265210397</v>
      </c>
      <c r="AU10" s="17">
        <v>0.70196925774628305</v>
      </c>
      <c r="AV10" s="17"/>
      <c r="AW10" s="17">
        <v>0.85137007776416296</v>
      </c>
      <c r="AX10" s="17">
        <v>0.77455384615400602</v>
      </c>
      <c r="AY10" s="17">
        <v>0.80239740513179902</v>
      </c>
      <c r="AZ10" s="17">
        <v>0.84046310958362602</v>
      </c>
      <c r="BA10" s="17">
        <v>0.79818088138154597</v>
      </c>
      <c r="BB10" s="17"/>
      <c r="BC10" s="17">
        <v>0.75616551684976796</v>
      </c>
      <c r="BD10" s="17">
        <v>0.83760514319725998</v>
      </c>
      <c r="BE10" s="17">
        <v>0.80374353366136797</v>
      </c>
      <c r="BF10" s="17">
        <v>0.83870657033104401</v>
      </c>
      <c r="BG10" s="17">
        <v>0.77496489598188201</v>
      </c>
      <c r="BH10" s="17">
        <v>0.78518165620921998</v>
      </c>
      <c r="BI10" s="17"/>
      <c r="BJ10" s="17">
        <v>0.81429393947526296</v>
      </c>
      <c r="BK10" s="17">
        <v>0.80439296946528305</v>
      </c>
      <c r="BL10" s="17">
        <v>0.77356204647732596</v>
      </c>
      <c r="BM10" s="17">
        <v>0.73571926788895003</v>
      </c>
      <c r="BN10" s="17">
        <v>0.78805177760939504</v>
      </c>
    </row>
    <row r="11" spans="2:66" x14ac:dyDescent="0.35">
      <c r="B11" s="18" t="s">
        <v>134</v>
      </c>
      <c r="C11" s="19">
        <v>0.124656602909974</v>
      </c>
      <c r="D11" s="19">
        <v>0.111967837257932</v>
      </c>
      <c r="E11" s="19">
        <v>0.13626598246373001</v>
      </c>
      <c r="F11" s="19"/>
      <c r="G11" s="19">
        <v>0.27175016169695798</v>
      </c>
      <c r="H11" s="19">
        <v>0.16019440625196399</v>
      </c>
      <c r="I11" s="19">
        <v>0.13691847002667301</v>
      </c>
      <c r="J11" s="19">
        <v>5.9950120426356099E-2</v>
      </c>
      <c r="K11" s="19">
        <v>0.10674126191682699</v>
      </c>
      <c r="L11" s="19">
        <v>5.12902497268279E-2</v>
      </c>
      <c r="M11" s="19"/>
      <c r="N11" s="19">
        <v>9.4492246343305594E-2</v>
      </c>
      <c r="O11" s="19">
        <v>0.10484375866660001</v>
      </c>
      <c r="P11" s="19">
        <v>0.14763680263986101</v>
      </c>
      <c r="Q11" s="19">
        <v>0.15672341632077499</v>
      </c>
      <c r="R11" s="19"/>
      <c r="S11" s="19">
        <v>0.20383594318288001</v>
      </c>
      <c r="T11" s="19">
        <v>0.130721910775421</v>
      </c>
      <c r="U11" s="19">
        <v>0.115849047086953</v>
      </c>
      <c r="V11" s="19">
        <v>0.125319788534549</v>
      </c>
      <c r="W11" s="19">
        <v>9.8262606418738796E-2</v>
      </c>
      <c r="X11" s="19">
        <v>0.114995732529797</v>
      </c>
      <c r="Y11" s="19">
        <v>0.140569225224911</v>
      </c>
      <c r="Z11" s="19">
        <v>0.14131270996797099</v>
      </c>
      <c r="AA11" s="19">
        <v>0.104070365669031</v>
      </c>
      <c r="AB11" s="19">
        <v>0.10780528008354499</v>
      </c>
      <c r="AC11" s="19">
        <v>4.6145075068102802E-2</v>
      </c>
      <c r="AD11" s="19">
        <v>3.2132400984144598E-2</v>
      </c>
      <c r="AE11" s="19"/>
      <c r="AF11" s="19">
        <v>6.6950311257989906E-2</v>
      </c>
      <c r="AG11" s="19">
        <v>9.09867698182516E-2</v>
      </c>
      <c r="AH11" s="19">
        <v>0.21065801999021999</v>
      </c>
      <c r="AI11" s="19">
        <v>0.171281230365389</v>
      </c>
      <c r="AJ11" s="19">
        <v>0.185893737975866</v>
      </c>
      <c r="AK11" s="19">
        <v>0.24370709013774899</v>
      </c>
      <c r="AL11" s="19"/>
      <c r="AM11" s="19">
        <v>8.9342357752826507E-2</v>
      </c>
      <c r="AN11" s="19">
        <v>9.2001580993965507E-2</v>
      </c>
      <c r="AO11" s="19">
        <v>0.198166999176425</v>
      </c>
      <c r="AP11" s="19"/>
      <c r="AQ11" s="19">
        <v>6.9152069719885606E-2</v>
      </c>
      <c r="AR11" s="19">
        <v>0.117276557636112</v>
      </c>
      <c r="AS11" s="19">
        <v>0.11569653577644901</v>
      </c>
      <c r="AT11" s="19">
        <v>0.12449425174276001</v>
      </c>
      <c r="AU11" s="19">
        <v>0.224643595843355</v>
      </c>
      <c r="AV11" s="19"/>
      <c r="AW11" s="19">
        <v>8.9041744689684801E-2</v>
      </c>
      <c r="AX11" s="19">
        <v>0.11683695840521199</v>
      </c>
      <c r="AY11" s="19">
        <v>0.120613813250362</v>
      </c>
      <c r="AZ11" s="19">
        <v>8.4967224365417995E-2</v>
      </c>
      <c r="BA11" s="19">
        <v>0.148475271941445</v>
      </c>
      <c r="BB11" s="19"/>
      <c r="BC11" s="19">
        <v>0.123484021791418</v>
      </c>
      <c r="BD11" s="19">
        <v>8.9937817522022304E-2</v>
      </c>
      <c r="BE11" s="19">
        <v>0.104646623906073</v>
      </c>
      <c r="BF11" s="19">
        <v>9.9463964039189001E-2</v>
      </c>
      <c r="BG11" s="19">
        <v>0.16705842609101801</v>
      </c>
      <c r="BH11" s="19">
        <v>0.17522408155158001</v>
      </c>
      <c r="BI11" s="19"/>
      <c r="BJ11" s="19">
        <v>0.12716524880511099</v>
      </c>
      <c r="BK11" s="19">
        <v>0.14307019583028799</v>
      </c>
      <c r="BL11" s="19">
        <v>0.13101518718520799</v>
      </c>
      <c r="BM11" s="19">
        <v>0.112988751510047</v>
      </c>
      <c r="BN11" s="19">
        <v>4.9561077028716698E-2</v>
      </c>
    </row>
    <row r="12" spans="2:66" x14ac:dyDescent="0.35">
      <c r="B12" s="16"/>
    </row>
    <row r="13" spans="2:66" x14ac:dyDescent="0.35">
      <c r="B13" t="s">
        <v>92</v>
      </c>
    </row>
    <row r="14" spans="2:66" x14ac:dyDescent="0.35">
      <c r="B14" t="s">
        <v>93</v>
      </c>
      <c r="AH14" s="22"/>
    </row>
    <row r="16" spans="2:66" x14ac:dyDescent="0.35">
      <c r="B16"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N18"/>
  <sheetViews>
    <sheetView showGridLines="0" workbookViewId="0">
      <pane xSplit="2" topLeftCell="C1" activePane="topRight" state="frozen"/>
      <selection activeCell="E8" sqref="E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140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136</v>
      </c>
      <c r="C9" s="17">
        <v>3.8443911088285203E-2</v>
      </c>
      <c r="D9" s="17">
        <v>4.3926635621239503E-2</v>
      </c>
      <c r="E9" s="17">
        <v>3.3482243677660603E-2</v>
      </c>
      <c r="F9" s="17"/>
      <c r="G9" s="17">
        <v>5.1295974231718902E-2</v>
      </c>
      <c r="H9" s="17">
        <v>5.47329904083712E-2</v>
      </c>
      <c r="I9" s="17">
        <v>5.4163447077721999E-2</v>
      </c>
      <c r="J9" s="17">
        <v>3.3485570992703002E-2</v>
      </c>
      <c r="K9" s="17">
        <v>2.5270518290770001E-2</v>
      </c>
      <c r="L9" s="17">
        <v>1.6672090888686299E-2</v>
      </c>
      <c r="M9" s="17"/>
      <c r="N9" s="17">
        <v>4.20973144143688E-2</v>
      </c>
      <c r="O9" s="17">
        <v>3.8190448599795E-2</v>
      </c>
      <c r="P9" s="17">
        <v>4.8078686200771999E-2</v>
      </c>
      <c r="Q9" s="17">
        <v>2.6674473377714499E-2</v>
      </c>
      <c r="R9" s="17"/>
      <c r="S9" s="17">
        <v>4.4883199697111402E-2</v>
      </c>
      <c r="T9" s="17">
        <v>2.69933647483547E-2</v>
      </c>
      <c r="U9" s="17">
        <v>2.7731197975633198E-2</v>
      </c>
      <c r="V9" s="17">
        <v>3.9025174941632899E-2</v>
      </c>
      <c r="W9" s="17">
        <v>3.6541141295133001E-2</v>
      </c>
      <c r="X9" s="17">
        <v>4.9436048861974301E-2</v>
      </c>
      <c r="Y9" s="17">
        <v>4.70732496143903E-2</v>
      </c>
      <c r="Z9" s="17">
        <v>1.13979851104414E-2</v>
      </c>
      <c r="AA9" s="17">
        <v>6.1693192067984202E-2</v>
      </c>
      <c r="AB9" s="17">
        <v>2.7057620599681899E-2</v>
      </c>
      <c r="AC9" s="17">
        <v>3.9348003553553001E-2</v>
      </c>
      <c r="AD9" s="17">
        <v>1.6428607842682099E-2</v>
      </c>
      <c r="AE9" s="17"/>
      <c r="AF9" s="17">
        <v>3.6015704467978499E-2</v>
      </c>
      <c r="AG9" s="17">
        <v>3.5624442705747897E-2</v>
      </c>
      <c r="AH9" s="17">
        <v>6.7260593431268001E-2</v>
      </c>
      <c r="AI9" s="17">
        <v>2.92413920303701E-2</v>
      </c>
      <c r="AJ9" s="17">
        <v>4.1253835885663698E-2</v>
      </c>
      <c r="AK9" s="17">
        <v>1.4227232119638399E-2</v>
      </c>
      <c r="AL9" s="17"/>
      <c r="AM9" s="17">
        <v>2.80334363060681E-2</v>
      </c>
      <c r="AN9" s="17">
        <v>5.0560932848453602E-2</v>
      </c>
      <c r="AO9" s="17">
        <v>3.3778629313280698E-2</v>
      </c>
      <c r="AP9" s="17"/>
      <c r="AQ9" s="17">
        <v>2.40084630928275E-2</v>
      </c>
      <c r="AR9" s="17">
        <v>5.8974671915884798E-2</v>
      </c>
      <c r="AS9" s="17">
        <v>5.5847722692015302E-2</v>
      </c>
      <c r="AT9" s="17">
        <v>8.0077704969480704E-2</v>
      </c>
      <c r="AU9" s="17">
        <v>3.2865897563949399E-2</v>
      </c>
      <c r="AV9" s="17"/>
      <c r="AW9" s="17">
        <v>2.8589087648058401E-2</v>
      </c>
      <c r="AX9" s="17">
        <v>6.1960516074595497E-2</v>
      </c>
      <c r="AY9" s="17">
        <v>2.2339936740230899E-2</v>
      </c>
      <c r="AZ9" s="17">
        <v>1.69893007874252E-2</v>
      </c>
      <c r="BA9" s="17">
        <v>2.73041427650649E-2</v>
      </c>
      <c r="BB9" s="17"/>
      <c r="BC9" s="17">
        <v>6.4512604933147297E-2</v>
      </c>
      <c r="BD9" s="17">
        <v>2.8504537848951999E-2</v>
      </c>
      <c r="BE9" s="17">
        <v>3.2396251490200603E-2</v>
      </c>
      <c r="BF9" s="17">
        <v>1.7634476734605001E-2</v>
      </c>
      <c r="BG9" s="17">
        <v>2.9544601765800999E-2</v>
      </c>
      <c r="BH9" s="17">
        <v>3.5788130109916598E-2</v>
      </c>
      <c r="BI9" s="17"/>
      <c r="BJ9" s="17">
        <v>2.4783696079319999E-2</v>
      </c>
      <c r="BK9" s="17">
        <v>3.7191827095134501E-2</v>
      </c>
      <c r="BL9" s="17">
        <v>3.6681374179881203E-2</v>
      </c>
      <c r="BM9" s="17">
        <v>8.4164767914115493E-2</v>
      </c>
      <c r="BN9" s="17">
        <v>5.18204606319905E-2</v>
      </c>
    </row>
    <row r="10" spans="2:66" x14ac:dyDescent="0.35">
      <c r="B10" s="18" t="s">
        <v>137</v>
      </c>
      <c r="C10" s="17">
        <v>8.8195331678250694E-2</v>
      </c>
      <c r="D10" s="17">
        <v>9.4384391254691904E-2</v>
      </c>
      <c r="E10" s="17">
        <v>8.2000175084704099E-2</v>
      </c>
      <c r="F10" s="17"/>
      <c r="G10" s="17">
        <v>0.18468738637805701</v>
      </c>
      <c r="H10" s="17">
        <v>0.14246369476262</v>
      </c>
      <c r="I10" s="17">
        <v>0.107922005941402</v>
      </c>
      <c r="J10" s="17">
        <v>6.4046645862643997E-2</v>
      </c>
      <c r="K10" s="17">
        <v>2.6418033790231901E-2</v>
      </c>
      <c r="L10" s="17">
        <v>2.41814888287777E-2</v>
      </c>
      <c r="M10" s="17"/>
      <c r="N10" s="17">
        <v>0.116660210068543</v>
      </c>
      <c r="O10" s="17">
        <v>8.8831213034139003E-2</v>
      </c>
      <c r="P10" s="17">
        <v>7.4021737588194303E-2</v>
      </c>
      <c r="Q10" s="17">
        <v>7.0204864042135398E-2</v>
      </c>
      <c r="R10" s="17"/>
      <c r="S10" s="17">
        <v>0.101252376552981</v>
      </c>
      <c r="T10" s="17">
        <v>6.3434585157139498E-2</v>
      </c>
      <c r="U10" s="17">
        <v>8.2556283026188407E-2</v>
      </c>
      <c r="V10" s="17">
        <v>8.5439766470912795E-2</v>
      </c>
      <c r="W10" s="17">
        <v>6.7384629243840893E-2</v>
      </c>
      <c r="X10" s="17">
        <v>0.15028251986482699</v>
      </c>
      <c r="Y10" s="17">
        <v>8.1049785004842195E-2</v>
      </c>
      <c r="Z10" s="17">
        <v>0.13262885033278499</v>
      </c>
      <c r="AA10" s="17">
        <v>8.9110658926321099E-2</v>
      </c>
      <c r="AB10" s="17">
        <v>5.1805105568566302E-2</v>
      </c>
      <c r="AC10" s="17">
        <v>9.4364825220513204E-2</v>
      </c>
      <c r="AD10" s="17">
        <v>7.5662767648959295E-2</v>
      </c>
      <c r="AE10" s="17"/>
      <c r="AF10" s="17">
        <v>5.8057769544427699E-2</v>
      </c>
      <c r="AG10" s="17">
        <v>0.121372472089853</v>
      </c>
      <c r="AH10" s="17">
        <v>7.96256472603038E-2</v>
      </c>
      <c r="AI10" s="17">
        <v>7.3183735698940003E-2</v>
      </c>
      <c r="AJ10" s="17">
        <v>0.120745028371956</v>
      </c>
      <c r="AK10" s="17">
        <v>4.55965014137487E-2</v>
      </c>
      <c r="AL10" s="17"/>
      <c r="AM10" s="17">
        <v>7.1421259364558495E-2</v>
      </c>
      <c r="AN10" s="17">
        <v>0.10218622518131</v>
      </c>
      <c r="AO10" s="17">
        <v>7.6751625684591707E-2</v>
      </c>
      <c r="AP10" s="17"/>
      <c r="AQ10" s="17">
        <v>6.5019696569597094E-2</v>
      </c>
      <c r="AR10" s="17">
        <v>0.14112394090161001</v>
      </c>
      <c r="AS10" s="17">
        <v>6.2614600430977593E-2</v>
      </c>
      <c r="AT10" s="17">
        <v>8.7332786445192795E-2</v>
      </c>
      <c r="AU10" s="17">
        <v>5.4141974873533803E-2</v>
      </c>
      <c r="AV10" s="17"/>
      <c r="AW10" s="17">
        <v>6.8687723090235103E-2</v>
      </c>
      <c r="AX10" s="17">
        <v>0.1143958306994</v>
      </c>
      <c r="AY10" s="17">
        <v>9.4124766011388805E-2</v>
      </c>
      <c r="AZ10" s="17">
        <v>8.07690487696546E-2</v>
      </c>
      <c r="BA10" s="17">
        <v>8.9757303282952394E-2</v>
      </c>
      <c r="BB10" s="17"/>
      <c r="BC10" s="17">
        <v>0.134649126412591</v>
      </c>
      <c r="BD10" s="17">
        <v>7.0986167287625801E-2</v>
      </c>
      <c r="BE10" s="17">
        <v>9.05922842654341E-2</v>
      </c>
      <c r="BF10" s="17">
        <v>9.2971896319946706E-2</v>
      </c>
      <c r="BG10" s="17">
        <v>0.120532042303426</v>
      </c>
      <c r="BH10" s="17">
        <v>3.9214829989117399E-2</v>
      </c>
      <c r="BI10" s="17"/>
      <c r="BJ10" s="17">
        <v>6.7273089887531806E-2</v>
      </c>
      <c r="BK10" s="17">
        <v>7.9814963077296602E-2</v>
      </c>
      <c r="BL10" s="17">
        <v>9.8396584985837504E-2</v>
      </c>
      <c r="BM10" s="17">
        <v>0.12237101363111</v>
      </c>
      <c r="BN10" s="17">
        <v>9.02982510556848E-2</v>
      </c>
    </row>
    <row r="11" spans="2:66" x14ac:dyDescent="0.35">
      <c r="B11" s="18" t="s">
        <v>138</v>
      </c>
      <c r="C11" s="17">
        <v>0.26738224416477002</v>
      </c>
      <c r="D11" s="17">
        <v>0.26232421951030799</v>
      </c>
      <c r="E11" s="17">
        <v>0.269158834878089</v>
      </c>
      <c r="F11" s="17"/>
      <c r="G11" s="17">
        <v>0.384847234026644</v>
      </c>
      <c r="H11" s="17">
        <v>0.310486864453623</v>
      </c>
      <c r="I11" s="17">
        <v>0.287431256489525</v>
      </c>
      <c r="J11" s="17">
        <v>0.28865432901120902</v>
      </c>
      <c r="K11" s="17">
        <v>0.215720749545873</v>
      </c>
      <c r="L11" s="17">
        <v>0.15463512003702301</v>
      </c>
      <c r="M11" s="17"/>
      <c r="N11" s="17">
        <v>0.22502446297318099</v>
      </c>
      <c r="O11" s="17">
        <v>0.31859912789931899</v>
      </c>
      <c r="P11" s="17">
        <v>0.28134652889672501</v>
      </c>
      <c r="Q11" s="17">
        <v>0.25026605885036901</v>
      </c>
      <c r="R11" s="17"/>
      <c r="S11" s="17">
        <v>0.25868221599554297</v>
      </c>
      <c r="T11" s="17">
        <v>0.26450528066615397</v>
      </c>
      <c r="U11" s="17">
        <v>0.25593932883454201</v>
      </c>
      <c r="V11" s="17">
        <v>0.22469652111289901</v>
      </c>
      <c r="W11" s="17">
        <v>0.29860840439495201</v>
      </c>
      <c r="X11" s="17">
        <v>0.278411903984917</v>
      </c>
      <c r="Y11" s="17">
        <v>0.26310162560059902</v>
      </c>
      <c r="Z11" s="17">
        <v>0.30141768431347998</v>
      </c>
      <c r="AA11" s="17">
        <v>0.27358314625868302</v>
      </c>
      <c r="AB11" s="17">
        <v>0.28365061530587798</v>
      </c>
      <c r="AC11" s="17">
        <v>0.26344149176473902</v>
      </c>
      <c r="AD11" s="17">
        <v>0.27423902108083298</v>
      </c>
      <c r="AE11" s="17"/>
      <c r="AF11" s="17">
        <v>0.19720284095955801</v>
      </c>
      <c r="AG11" s="17">
        <v>0.32163232402209402</v>
      </c>
      <c r="AH11" s="17">
        <v>0.215192112970679</v>
      </c>
      <c r="AI11" s="17">
        <v>0.32222338833752001</v>
      </c>
      <c r="AJ11" s="17">
        <v>0.28979655665572202</v>
      </c>
      <c r="AK11" s="17">
        <v>0.41807661967797899</v>
      </c>
      <c r="AL11" s="17"/>
      <c r="AM11" s="17">
        <v>0.20193184630887601</v>
      </c>
      <c r="AN11" s="17">
        <v>0.266004514124977</v>
      </c>
      <c r="AO11" s="17">
        <v>0.325918991128403</v>
      </c>
      <c r="AP11" s="17"/>
      <c r="AQ11" s="17">
        <v>0.206551137878493</v>
      </c>
      <c r="AR11" s="17">
        <v>0.277749512791576</v>
      </c>
      <c r="AS11" s="17">
        <v>0.31108699939597501</v>
      </c>
      <c r="AT11" s="17">
        <v>0.25413233845627398</v>
      </c>
      <c r="AU11" s="17">
        <v>0.27819766699674198</v>
      </c>
      <c r="AV11" s="17"/>
      <c r="AW11" s="17">
        <v>0.16964363823093701</v>
      </c>
      <c r="AX11" s="17">
        <v>0.29500087269714997</v>
      </c>
      <c r="AY11" s="17">
        <v>0.28177450072966098</v>
      </c>
      <c r="AZ11" s="17">
        <v>0.21349199888152001</v>
      </c>
      <c r="BA11" s="17">
        <v>0.34952673673512402</v>
      </c>
      <c r="BB11" s="17"/>
      <c r="BC11" s="17">
        <v>0.28826038924051101</v>
      </c>
      <c r="BD11" s="17">
        <v>0.173240470226809</v>
      </c>
      <c r="BE11" s="17">
        <v>0.28839354450271498</v>
      </c>
      <c r="BF11" s="17">
        <v>0.214777947707602</v>
      </c>
      <c r="BG11" s="17">
        <v>0.36972788140854701</v>
      </c>
      <c r="BH11" s="17">
        <v>0.29737069536613803</v>
      </c>
      <c r="BI11" s="17"/>
      <c r="BJ11" s="17">
        <v>0.23774001899091601</v>
      </c>
      <c r="BK11" s="17">
        <v>0.29712329437319102</v>
      </c>
      <c r="BL11" s="17">
        <v>0.28519455399710097</v>
      </c>
      <c r="BM11" s="17">
        <v>0.27040960924872498</v>
      </c>
      <c r="BN11" s="17">
        <v>0.25355404894440903</v>
      </c>
    </row>
    <row r="12" spans="2:66" x14ac:dyDescent="0.35">
      <c r="B12" s="18" t="s">
        <v>139</v>
      </c>
      <c r="C12" s="17">
        <v>0.57710748951755098</v>
      </c>
      <c r="D12" s="17">
        <v>0.57110356288500097</v>
      </c>
      <c r="E12" s="17">
        <v>0.58773498393328705</v>
      </c>
      <c r="F12" s="17"/>
      <c r="G12" s="17">
        <v>0.33728286638589999</v>
      </c>
      <c r="H12" s="17">
        <v>0.46083994770710601</v>
      </c>
      <c r="I12" s="17">
        <v>0.50954710121355795</v>
      </c>
      <c r="J12" s="17">
        <v>0.59038730003858197</v>
      </c>
      <c r="K12" s="17">
        <v>0.69630139785790601</v>
      </c>
      <c r="L12" s="17">
        <v>0.79684263451001203</v>
      </c>
      <c r="M12" s="17"/>
      <c r="N12" s="17">
        <v>0.59186876503192598</v>
      </c>
      <c r="O12" s="17">
        <v>0.53159716712192995</v>
      </c>
      <c r="P12" s="17">
        <v>0.56281321494052905</v>
      </c>
      <c r="Q12" s="17">
        <v>0.61678458568266503</v>
      </c>
      <c r="R12" s="17"/>
      <c r="S12" s="17">
        <v>0.56083737648242404</v>
      </c>
      <c r="T12" s="17">
        <v>0.60946972942582101</v>
      </c>
      <c r="U12" s="17">
        <v>0.59747844393016403</v>
      </c>
      <c r="V12" s="17">
        <v>0.61404976804114597</v>
      </c>
      <c r="W12" s="17">
        <v>0.56346541968469999</v>
      </c>
      <c r="X12" s="17">
        <v>0.51050609650438294</v>
      </c>
      <c r="Y12" s="17">
        <v>0.58571819747143195</v>
      </c>
      <c r="Z12" s="17">
        <v>0.53079487810417203</v>
      </c>
      <c r="AA12" s="17">
        <v>0.54621759237770995</v>
      </c>
      <c r="AB12" s="17">
        <v>0.60665845010282904</v>
      </c>
      <c r="AC12" s="17">
        <v>0.58267819564844603</v>
      </c>
      <c r="AD12" s="17">
        <v>0.63366960342752499</v>
      </c>
      <c r="AE12" s="17"/>
      <c r="AF12" s="17">
        <v>0.68435051604128505</v>
      </c>
      <c r="AG12" s="17">
        <v>0.49859422972241701</v>
      </c>
      <c r="AH12" s="17">
        <v>0.60749631089123601</v>
      </c>
      <c r="AI12" s="17">
        <v>0.53382572884257895</v>
      </c>
      <c r="AJ12" s="17">
        <v>0.52246483871403004</v>
      </c>
      <c r="AK12" s="17">
        <v>0.45971005998794401</v>
      </c>
      <c r="AL12" s="17"/>
      <c r="AM12" s="17">
        <v>0.67343234630029403</v>
      </c>
      <c r="AN12" s="17">
        <v>0.56087680278442298</v>
      </c>
      <c r="AO12" s="17">
        <v>0.51993328983245002</v>
      </c>
      <c r="AP12" s="17"/>
      <c r="AQ12" s="17">
        <v>0.67798353137353395</v>
      </c>
      <c r="AR12" s="17">
        <v>0.49848177927203502</v>
      </c>
      <c r="AS12" s="17">
        <v>0.56168521339870603</v>
      </c>
      <c r="AT12" s="17">
        <v>0.53142695970033904</v>
      </c>
      <c r="AU12" s="17">
        <v>0.58820097664305604</v>
      </c>
      <c r="AV12" s="17"/>
      <c r="AW12" s="17">
        <v>0.71109647809426302</v>
      </c>
      <c r="AX12" s="17">
        <v>0.50554920094195199</v>
      </c>
      <c r="AY12" s="17">
        <v>0.57811191427007802</v>
      </c>
      <c r="AZ12" s="17">
        <v>0.65209355789370804</v>
      </c>
      <c r="BA12" s="17">
        <v>0.49649995325444402</v>
      </c>
      <c r="BB12" s="17"/>
      <c r="BC12" s="17">
        <v>0.49100579043797998</v>
      </c>
      <c r="BD12" s="17">
        <v>0.70567010358208004</v>
      </c>
      <c r="BE12" s="17">
        <v>0.55863136614840803</v>
      </c>
      <c r="BF12" s="17">
        <v>0.64828961910099903</v>
      </c>
      <c r="BG12" s="17">
        <v>0.44803370718895202</v>
      </c>
      <c r="BH12" s="17">
        <v>0.575590986941655</v>
      </c>
      <c r="BI12" s="17"/>
      <c r="BJ12" s="17">
        <v>0.647543839226285</v>
      </c>
      <c r="BK12" s="17">
        <v>0.54993124330924603</v>
      </c>
      <c r="BL12" s="17">
        <v>0.55266203057199403</v>
      </c>
      <c r="BM12" s="17">
        <v>0.48541725307420303</v>
      </c>
      <c r="BN12" s="17">
        <v>0.60432723936791599</v>
      </c>
    </row>
    <row r="13" spans="2:66" x14ac:dyDescent="0.35">
      <c r="B13" s="18" t="s">
        <v>87</v>
      </c>
      <c r="C13" s="19">
        <v>2.8871023551142801E-2</v>
      </c>
      <c r="D13" s="19">
        <v>2.8261190728759999E-2</v>
      </c>
      <c r="E13" s="19">
        <v>2.76237624262595E-2</v>
      </c>
      <c r="F13" s="19"/>
      <c r="G13" s="19">
        <v>4.188653897768E-2</v>
      </c>
      <c r="H13" s="19">
        <v>3.1476502668279997E-2</v>
      </c>
      <c r="I13" s="19">
        <v>4.09361892777933E-2</v>
      </c>
      <c r="J13" s="19">
        <v>2.3426154094862199E-2</v>
      </c>
      <c r="K13" s="19">
        <v>3.6289300515218698E-2</v>
      </c>
      <c r="L13" s="19">
        <v>7.6686657355010696E-3</v>
      </c>
      <c r="M13" s="19"/>
      <c r="N13" s="19">
        <v>2.43492475119809E-2</v>
      </c>
      <c r="O13" s="19">
        <v>2.27820433448171E-2</v>
      </c>
      <c r="P13" s="19">
        <v>3.3739832373779602E-2</v>
      </c>
      <c r="Q13" s="19">
        <v>3.6070018047116403E-2</v>
      </c>
      <c r="R13" s="19"/>
      <c r="S13" s="19">
        <v>3.4344831271940303E-2</v>
      </c>
      <c r="T13" s="19">
        <v>3.5597040002530098E-2</v>
      </c>
      <c r="U13" s="19">
        <v>3.6294746233472397E-2</v>
      </c>
      <c r="V13" s="19">
        <v>3.6788769433409897E-2</v>
      </c>
      <c r="W13" s="19">
        <v>3.4000405381374499E-2</v>
      </c>
      <c r="X13" s="19">
        <v>1.13634307838993E-2</v>
      </c>
      <c r="Y13" s="19">
        <v>2.3057142308736699E-2</v>
      </c>
      <c r="Z13" s="19">
        <v>2.3760602139121401E-2</v>
      </c>
      <c r="AA13" s="19">
        <v>2.9395410369301201E-2</v>
      </c>
      <c r="AB13" s="19">
        <v>3.0828208423044699E-2</v>
      </c>
      <c r="AC13" s="19">
        <v>2.0167483812748702E-2</v>
      </c>
      <c r="AD13" s="19">
        <v>0</v>
      </c>
      <c r="AE13" s="19"/>
      <c r="AF13" s="19">
        <v>2.4373168986750599E-2</v>
      </c>
      <c r="AG13" s="19">
        <v>2.2776531459889501E-2</v>
      </c>
      <c r="AH13" s="19">
        <v>3.0425335446513099E-2</v>
      </c>
      <c r="AI13" s="19">
        <v>4.1525755090591102E-2</v>
      </c>
      <c r="AJ13" s="19">
        <v>2.57397403726282E-2</v>
      </c>
      <c r="AK13" s="19">
        <v>6.2389586800689699E-2</v>
      </c>
      <c r="AL13" s="19"/>
      <c r="AM13" s="19">
        <v>2.5181111720203299E-2</v>
      </c>
      <c r="AN13" s="19">
        <v>2.0371525060836601E-2</v>
      </c>
      <c r="AO13" s="19">
        <v>4.3617464041274999E-2</v>
      </c>
      <c r="AP13" s="19"/>
      <c r="AQ13" s="19">
        <v>2.64371710855483E-2</v>
      </c>
      <c r="AR13" s="19">
        <v>2.3670095118894501E-2</v>
      </c>
      <c r="AS13" s="19">
        <v>8.7654640823263703E-3</v>
      </c>
      <c r="AT13" s="19">
        <v>4.7030210428713401E-2</v>
      </c>
      <c r="AU13" s="19">
        <v>4.65934839227184E-2</v>
      </c>
      <c r="AV13" s="19"/>
      <c r="AW13" s="19">
        <v>2.19830729365065E-2</v>
      </c>
      <c r="AX13" s="19">
        <v>2.30935795869027E-2</v>
      </c>
      <c r="AY13" s="19">
        <v>2.3648882248641801E-2</v>
      </c>
      <c r="AZ13" s="19">
        <v>3.6656093667692097E-2</v>
      </c>
      <c r="BA13" s="19">
        <v>3.6911863962415199E-2</v>
      </c>
      <c r="BB13" s="19"/>
      <c r="BC13" s="19">
        <v>2.15720889757712E-2</v>
      </c>
      <c r="BD13" s="19">
        <v>2.1598721054533601E-2</v>
      </c>
      <c r="BE13" s="19">
        <v>2.9986553593241799E-2</v>
      </c>
      <c r="BF13" s="19">
        <v>2.6326060136847601E-2</v>
      </c>
      <c r="BG13" s="19">
        <v>3.2161767333273403E-2</v>
      </c>
      <c r="BH13" s="19">
        <v>5.2035357593173501E-2</v>
      </c>
      <c r="BI13" s="19"/>
      <c r="BJ13" s="19">
        <v>2.2659355815947E-2</v>
      </c>
      <c r="BK13" s="19">
        <v>3.5938672145132397E-2</v>
      </c>
      <c r="BL13" s="19">
        <v>2.7065456265186399E-2</v>
      </c>
      <c r="BM13" s="19">
        <v>3.7637356131845802E-2</v>
      </c>
      <c r="BN13" s="19">
        <v>0</v>
      </c>
    </row>
    <row r="14" spans="2:66" x14ac:dyDescent="0.35">
      <c r="B14" s="16"/>
      <c r="AH14" s="22"/>
    </row>
    <row r="15" spans="2:66" x14ac:dyDescent="0.35">
      <c r="B15" t="s">
        <v>92</v>
      </c>
    </row>
    <row r="16" spans="2:66" x14ac:dyDescent="0.35">
      <c r="B16" t="s">
        <v>93</v>
      </c>
    </row>
    <row r="18" spans="2:2" x14ac:dyDescent="0.35">
      <c r="B18"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H19"/>
  <sheetViews>
    <sheetView showGridLines="0" workbookViewId="0">
      <pane xSplit="2" topLeftCell="C1" activePane="topRight" state="frozen"/>
      <selection activeCell="E8" sqref="E8"/>
      <selection pane="topRight" activeCell="F9" sqref="F9"/>
    </sheetView>
  </sheetViews>
  <sheetFormatPr defaultColWidth="10.90625" defaultRowHeight="14.5" x14ac:dyDescent="0.35"/>
  <cols>
    <col min="2" max="2" width="25.7265625" customWidth="1"/>
    <col min="3" max="9" width="20.7265625" customWidth="1"/>
  </cols>
  <sheetData>
    <row r="2" spans="2:34" ht="40" customHeight="1" x14ac:dyDescent="0.35">
      <c r="D2" s="32" t="s">
        <v>152</v>
      </c>
      <c r="E2" s="29"/>
      <c r="F2" s="29"/>
      <c r="G2" s="29"/>
      <c r="H2" s="29"/>
      <c r="I2" s="29"/>
    </row>
    <row r="6" spans="2:34" ht="50" customHeight="1" x14ac:dyDescent="0.35">
      <c r="B6" s="20" t="s">
        <v>15</v>
      </c>
      <c r="C6" s="20" t="s">
        <v>141</v>
      </c>
      <c r="D6" s="20" t="s">
        <v>142</v>
      </c>
      <c r="E6" s="20" t="s">
        <v>143</v>
      </c>
      <c r="F6" s="20" t="s">
        <v>144</v>
      </c>
      <c r="G6" s="20" t="s">
        <v>145</v>
      </c>
      <c r="H6" s="20" t="s">
        <v>146</v>
      </c>
    </row>
    <row r="7" spans="2:34" ht="29" x14ac:dyDescent="0.35">
      <c r="B7" s="18" t="s">
        <v>147</v>
      </c>
      <c r="C7" s="17">
        <v>4.2082218053567703E-2</v>
      </c>
      <c r="D7" s="17">
        <v>4.0698784236129298E-2</v>
      </c>
      <c r="E7" s="17">
        <v>7.5143836200538605E-2</v>
      </c>
      <c r="F7" s="17">
        <v>9.0150820957385802E-2</v>
      </c>
      <c r="G7" s="17">
        <v>3.9906442275781301E-2</v>
      </c>
      <c r="H7" s="17">
        <v>0.128879734658395</v>
      </c>
    </row>
    <row r="8" spans="2:34" ht="29" x14ac:dyDescent="0.35">
      <c r="B8" s="18" t="s">
        <v>148</v>
      </c>
      <c r="C8" s="17">
        <v>0.155221860308071</v>
      </c>
      <c r="D8" s="17">
        <v>0.120545753012649</v>
      </c>
      <c r="E8" s="17">
        <v>0.16235233542156599</v>
      </c>
      <c r="F8" s="17">
        <v>0.148729425781504</v>
      </c>
      <c r="G8" s="17">
        <v>0.13905190153267699</v>
      </c>
      <c r="H8" s="17">
        <v>0.33077241278689901</v>
      </c>
    </row>
    <row r="9" spans="2:34" ht="29" x14ac:dyDescent="0.35">
      <c r="B9" s="18" t="s">
        <v>149</v>
      </c>
      <c r="C9" s="17">
        <v>0.191076929912048</v>
      </c>
      <c r="D9" s="17">
        <v>0.16205383004405999</v>
      </c>
      <c r="E9" s="17">
        <v>0.24372083717131501</v>
      </c>
      <c r="F9" s="17">
        <v>0.221558953526516</v>
      </c>
      <c r="G9" s="17">
        <v>0.17403789484517801</v>
      </c>
      <c r="H9" s="17">
        <v>0.27351022537448799</v>
      </c>
    </row>
    <row r="10" spans="2:34" ht="43.5" x14ac:dyDescent="0.35">
      <c r="B10" s="18" t="s">
        <v>150</v>
      </c>
      <c r="C10" s="17">
        <v>0.181318902305558</v>
      </c>
      <c r="D10" s="17">
        <v>0.198692240429379</v>
      </c>
      <c r="E10" s="17">
        <v>0.16084824130459499</v>
      </c>
      <c r="F10" s="17">
        <v>0.20715599956988701</v>
      </c>
      <c r="G10" s="17">
        <v>0.20128362562747201</v>
      </c>
      <c r="H10" s="17">
        <v>8.1032814641887899E-2</v>
      </c>
    </row>
    <row r="11" spans="2:34" ht="29" x14ac:dyDescent="0.35">
      <c r="B11" s="18" t="s">
        <v>151</v>
      </c>
      <c r="C11" s="17">
        <v>0.33999313256212199</v>
      </c>
      <c r="D11" s="17">
        <v>0.35138155226302198</v>
      </c>
      <c r="E11" s="17">
        <v>0.18417990022817099</v>
      </c>
      <c r="F11" s="17">
        <v>0.27000702738660798</v>
      </c>
      <c r="G11" s="17">
        <v>0.34454358472174701</v>
      </c>
      <c r="H11" s="17">
        <v>8.4749367478210103E-2</v>
      </c>
    </row>
    <row r="12" spans="2:34" x14ac:dyDescent="0.35">
      <c r="B12" s="18" t="s">
        <v>87</v>
      </c>
      <c r="C12" s="17">
        <v>9.0306956858633797E-2</v>
      </c>
      <c r="D12" s="17">
        <v>0.12662784001476099</v>
      </c>
      <c r="E12" s="19">
        <v>0.17375484967381499</v>
      </c>
      <c r="F12" s="17">
        <v>6.2397772778098999E-2</v>
      </c>
      <c r="G12" s="17">
        <v>0.101176550997145</v>
      </c>
      <c r="H12" s="17">
        <v>0.101055445060121</v>
      </c>
    </row>
    <row r="13" spans="2:34" x14ac:dyDescent="0.35">
      <c r="B13" s="16"/>
      <c r="C13" s="23"/>
      <c r="D13" s="23"/>
      <c r="E13" s="23"/>
      <c r="F13" s="23"/>
      <c r="G13" s="23"/>
      <c r="H13" s="23"/>
    </row>
    <row r="14" spans="2:34" x14ac:dyDescent="0.35">
      <c r="B14" t="s">
        <v>92</v>
      </c>
      <c r="AH14" s="22">
        <v>5.8245680761114298E-2</v>
      </c>
    </row>
    <row r="15" spans="2:34" x14ac:dyDescent="0.35">
      <c r="B15" t="s">
        <v>93</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N19"/>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153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147</v>
      </c>
      <c r="C9" s="17">
        <v>4.2082218053567703E-2</v>
      </c>
      <c r="D9" s="17">
        <v>5.1762005810455598E-2</v>
      </c>
      <c r="E9" s="17">
        <v>3.2110609587987601E-2</v>
      </c>
      <c r="F9" s="17"/>
      <c r="G9" s="17">
        <v>9.1888851408489597E-2</v>
      </c>
      <c r="H9" s="17">
        <v>8.5063943665317401E-2</v>
      </c>
      <c r="I9" s="17">
        <v>5.4511700408195397E-2</v>
      </c>
      <c r="J9" s="17">
        <v>1.11683851622879E-2</v>
      </c>
      <c r="K9" s="17">
        <v>7.13343207649632E-3</v>
      </c>
      <c r="L9" s="17">
        <v>1.2009007047143999E-2</v>
      </c>
      <c r="M9" s="17"/>
      <c r="N9" s="17">
        <v>6.5676583362365606E-2</v>
      </c>
      <c r="O9" s="17">
        <v>3.4896826696163098E-2</v>
      </c>
      <c r="P9" s="17">
        <v>4.6158668186407403E-2</v>
      </c>
      <c r="Q9" s="17">
        <v>2.0939474543306299E-2</v>
      </c>
      <c r="R9" s="17"/>
      <c r="S9" s="17">
        <v>8.3955798114682498E-2</v>
      </c>
      <c r="T9" s="17">
        <v>1.9330762142551298E-2</v>
      </c>
      <c r="U9" s="17">
        <v>2.9228243877992E-2</v>
      </c>
      <c r="V9" s="17">
        <v>4.1511806830041603E-2</v>
      </c>
      <c r="W9" s="17">
        <v>3.5256206916522301E-2</v>
      </c>
      <c r="X9" s="17">
        <v>6.1682496685099703E-2</v>
      </c>
      <c r="Y9" s="17">
        <v>1.8094700402314201E-2</v>
      </c>
      <c r="Z9" s="17">
        <v>5.75026818481367E-2</v>
      </c>
      <c r="AA9" s="17">
        <v>6.1733622007063699E-2</v>
      </c>
      <c r="AB9" s="17">
        <v>1.56502388045895E-2</v>
      </c>
      <c r="AC9" s="17">
        <v>2.64964085253818E-2</v>
      </c>
      <c r="AD9" s="17">
        <v>1.43488369447773E-2</v>
      </c>
      <c r="AE9" s="17"/>
      <c r="AF9" s="17">
        <v>4.3654809781681E-2</v>
      </c>
      <c r="AG9" s="17">
        <v>2.1547019258855198E-2</v>
      </c>
      <c r="AH9" s="17">
        <v>4.2571306189910799E-2</v>
      </c>
      <c r="AI9" s="17">
        <v>4.9926557492884903E-2</v>
      </c>
      <c r="AJ9" s="17">
        <v>6.4706152707466796E-2</v>
      </c>
      <c r="AK9" s="17">
        <v>1.62578403818519E-2</v>
      </c>
      <c r="AL9" s="17"/>
      <c r="AM9" s="17">
        <v>3.12395258669434E-2</v>
      </c>
      <c r="AN9" s="17">
        <v>5.1319394971052097E-2</v>
      </c>
      <c r="AO9" s="17">
        <v>3.6101730475060101E-2</v>
      </c>
      <c r="AP9" s="17"/>
      <c r="AQ9" s="17">
        <v>3.8500260927499703E-2</v>
      </c>
      <c r="AR9" s="17">
        <v>6.6181665448688504E-2</v>
      </c>
      <c r="AS9" s="17">
        <v>2.6679924011446001E-2</v>
      </c>
      <c r="AT9" s="17">
        <v>9.4798606195409404E-2</v>
      </c>
      <c r="AU9" s="17">
        <v>1.87399058482337E-2</v>
      </c>
      <c r="AV9" s="17"/>
      <c r="AW9" s="17">
        <v>3.6664198039336099E-2</v>
      </c>
      <c r="AX9" s="17">
        <v>6.4388977374920706E-2</v>
      </c>
      <c r="AY9" s="17">
        <v>3.4439129086538497E-2</v>
      </c>
      <c r="AZ9" s="17">
        <v>2.56674955125471E-2</v>
      </c>
      <c r="BA9" s="17">
        <v>3.81898906806915E-2</v>
      </c>
      <c r="BB9" s="17"/>
      <c r="BC9" s="17">
        <v>6.8235442612948699E-2</v>
      </c>
      <c r="BD9" s="17">
        <v>5.0759977815357203E-2</v>
      </c>
      <c r="BE9" s="17">
        <v>1.9963144648593899E-2</v>
      </c>
      <c r="BF9" s="17">
        <v>3.1964475128213203E-2</v>
      </c>
      <c r="BG9" s="17">
        <v>4.1095873414974601E-2</v>
      </c>
      <c r="BH9" s="17">
        <v>4.6394824716626598E-3</v>
      </c>
      <c r="BI9" s="17"/>
      <c r="BJ9" s="17">
        <v>2.22847558702346E-2</v>
      </c>
      <c r="BK9" s="17">
        <v>2.3284012244345401E-2</v>
      </c>
      <c r="BL9" s="17">
        <v>3.9135070414245403E-2</v>
      </c>
      <c r="BM9" s="17">
        <v>9.71763999491779E-2</v>
      </c>
      <c r="BN9" s="17">
        <v>0.19625176151469101</v>
      </c>
    </row>
    <row r="10" spans="2:66" ht="29" x14ac:dyDescent="0.35">
      <c r="B10" s="18" t="s">
        <v>148</v>
      </c>
      <c r="C10" s="17">
        <v>0.155221860308071</v>
      </c>
      <c r="D10" s="17">
        <v>0.166613900950637</v>
      </c>
      <c r="E10" s="17">
        <v>0.14460703288055399</v>
      </c>
      <c r="F10" s="17"/>
      <c r="G10" s="17">
        <v>0.21052695190208401</v>
      </c>
      <c r="H10" s="17">
        <v>0.24613240021799301</v>
      </c>
      <c r="I10" s="17">
        <v>0.19731520179366499</v>
      </c>
      <c r="J10" s="17">
        <v>0.15104183179647401</v>
      </c>
      <c r="K10" s="17">
        <v>8.7676763434416494E-2</v>
      </c>
      <c r="L10" s="17">
        <v>5.8740036744700699E-2</v>
      </c>
      <c r="M10" s="17"/>
      <c r="N10" s="17">
        <v>0.211435873485535</v>
      </c>
      <c r="O10" s="17">
        <v>0.14855203921153301</v>
      </c>
      <c r="P10" s="17">
        <v>0.160800846553214</v>
      </c>
      <c r="Q10" s="17">
        <v>9.8189139108324594E-2</v>
      </c>
      <c r="R10" s="17"/>
      <c r="S10" s="17">
        <v>0.24033495985081699</v>
      </c>
      <c r="T10" s="17">
        <v>0.118819694764772</v>
      </c>
      <c r="U10" s="17">
        <v>0.111201725309773</v>
      </c>
      <c r="V10" s="17">
        <v>0.13218625418191099</v>
      </c>
      <c r="W10" s="17">
        <v>0.17047200259231299</v>
      </c>
      <c r="X10" s="17">
        <v>0.15661264204398401</v>
      </c>
      <c r="Y10" s="17">
        <v>0.178943802584831</v>
      </c>
      <c r="Z10" s="17">
        <v>9.5501361118663503E-2</v>
      </c>
      <c r="AA10" s="17">
        <v>0.16734769629775501</v>
      </c>
      <c r="AB10" s="17">
        <v>0.108148274249227</v>
      </c>
      <c r="AC10" s="17">
        <v>0.158894223508625</v>
      </c>
      <c r="AD10" s="17">
        <v>0.16853868215079201</v>
      </c>
      <c r="AE10" s="17"/>
      <c r="AF10" s="17">
        <v>0.12693699024566399</v>
      </c>
      <c r="AG10" s="17">
        <v>0.180011899724557</v>
      </c>
      <c r="AH10" s="17">
        <v>0.17153187534919401</v>
      </c>
      <c r="AI10" s="17">
        <v>0.15202303316131799</v>
      </c>
      <c r="AJ10" s="17">
        <v>0.18112684570513701</v>
      </c>
      <c r="AK10" s="17">
        <v>0.111698618904549</v>
      </c>
      <c r="AL10" s="17"/>
      <c r="AM10" s="17">
        <v>0.124695748377754</v>
      </c>
      <c r="AN10" s="17">
        <v>0.16922045642931199</v>
      </c>
      <c r="AO10" s="17">
        <v>0.192783900579896</v>
      </c>
      <c r="AP10" s="17"/>
      <c r="AQ10" s="17">
        <v>0.12889502247349099</v>
      </c>
      <c r="AR10" s="17">
        <v>0.19839010062262299</v>
      </c>
      <c r="AS10" s="17">
        <v>0.144769436690389</v>
      </c>
      <c r="AT10" s="17">
        <v>0.15508088590011301</v>
      </c>
      <c r="AU10" s="17">
        <v>0.13968559476324499</v>
      </c>
      <c r="AV10" s="17"/>
      <c r="AW10" s="17">
        <v>0.14508974571131</v>
      </c>
      <c r="AX10" s="17">
        <v>0.19979852781497501</v>
      </c>
      <c r="AY10" s="17">
        <v>0.12786588540612401</v>
      </c>
      <c r="AZ10" s="17">
        <v>0.122185193192546</v>
      </c>
      <c r="BA10" s="17">
        <v>0.17674831726842299</v>
      </c>
      <c r="BB10" s="17"/>
      <c r="BC10" s="17">
        <v>0.22079968734845301</v>
      </c>
      <c r="BD10" s="17">
        <v>0.142385655367439</v>
      </c>
      <c r="BE10" s="17">
        <v>0.14795868581959401</v>
      </c>
      <c r="BF10" s="17">
        <v>0.112725747852404</v>
      </c>
      <c r="BG10" s="17">
        <v>0.17385992083330301</v>
      </c>
      <c r="BH10" s="17">
        <v>8.19238592260111E-2</v>
      </c>
      <c r="BI10" s="17"/>
      <c r="BJ10" s="17">
        <v>0.106614464628608</v>
      </c>
      <c r="BK10" s="17">
        <v>0.126527878548027</v>
      </c>
      <c r="BL10" s="17">
        <v>0.18097165428943399</v>
      </c>
      <c r="BM10" s="17">
        <v>0.25060483900824798</v>
      </c>
      <c r="BN10" s="17">
        <v>0.34456631262925103</v>
      </c>
    </row>
    <row r="11" spans="2:66" ht="29" x14ac:dyDescent="0.35">
      <c r="B11" s="18" t="s">
        <v>149</v>
      </c>
      <c r="C11" s="17">
        <v>0.191076929912048</v>
      </c>
      <c r="D11" s="17">
        <v>0.18027656244256801</v>
      </c>
      <c r="E11" s="17">
        <v>0.202454979460645</v>
      </c>
      <c r="F11" s="17"/>
      <c r="G11" s="17">
        <v>0.27892858974054202</v>
      </c>
      <c r="H11" s="17">
        <v>0.238891494143533</v>
      </c>
      <c r="I11" s="17">
        <v>0.188373242574253</v>
      </c>
      <c r="J11" s="17">
        <v>0.18880575315069401</v>
      </c>
      <c r="K11" s="17">
        <v>0.160918950315733</v>
      </c>
      <c r="L11" s="17">
        <v>0.117442144037662</v>
      </c>
      <c r="M11" s="17"/>
      <c r="N11" s="17">
        <v>0.187641729931942</v>
      </c>
      <c r="O11" s="17">
        <v>0.189637616218163</v>
      </c>
      <c r="P11" s="17">
        <v>0.20955523082739999</v>
      </c>
      <c r="Q11" s="17">
        <v>0.17822104129667701</v>
      </c>
      <c r="R11" s="17"/>
      <c r="S11" s="17">
        <v>0.176738797250651</v>
      </c>
      <c r="T11" s="17">
        <v>0.161186252042953</v>
      </c>
      <c r="U11" s="17">
        <v>0.20817016204683</v>
      </c>
      <c r="V11" s="17">
        <v>0.154168287502638</v>
      </c>
      <c r="W11" s="17">
        <v>0.17838058759894099</v>
      </c>
      <c r="X11" s="17">
        <v>0.192540658699733</v>
      </c>
      <c r="Y11" s="17">
        <v>0.22398851817946799</v>
      </c>
      <c r="Z11" s="17">
        <v>0.23235225431401199</v>
      </c>
      <c r="AA11" s="17">
        <v>0.20680286487449301</v>
      </c>
      <c r="AB11" s="17">
        <v>0.17957749955385399</v>
      </c>
      <c r="AC11" s="17">
        <v>0.24738301502242499</v>
      </c>
      <c r="AD11" s="17">
        <v>0.218582296531003</v>
      </c>
      <c r="AE11" s="17"/>
      <c r="AF11" s="17">
        <v>0.154010095485136</v>
      </c>
      <c r="AG11" s="17">
        <v>0.21463913404346799</v>
      </c>
      <c r="AH11" s="17">
        <v>0.22664962472163999</v>
      </c>
      <c r="AI11" s="17">
        <v>0.18666825935501999</v>
      </c>
      <c r="AJ11" s="17">
        <v>0.21753293404650101</v>
      </c>
      <c r="AK11" s="17">
        <v>0.16867274240803101</v>
      </c>
      <c r="AL11" s="17"/>
      <c r="AM11" s="17">
        <v>0.16108977098449501</v>
      </c>
      <c r="AN11" s="17">
        <v>0.19112264453230501</v>
      </c>
      <c r="AO11" s="17">
        <v>0.226238238352687</v>
      </c>
      <c r="AP11" s="17"/>
      <c r="AQ11" s="17">
        <v>0.16089744012061499</v>
      </c>
      <c r="AR11" s="17">
        <v>0.20186639961696001</v>
      </c>
      <c r="AS11" s="17">
        <v>0.17629645004533001</v>
      </c>
      <c r="AT11" s="17">
        <v>0.17872647346353501</v>
      </c>
      <c r="AU11" s="17">
        <v>0.22061034368586799</v>
      </c>
      <c r="AV11" s="17"/>
      <c r="AW11" s="17">
        <v>0.14954759873784801</v>
      </c>
      <c r="AX11" s="17">
        <v>0.21091375791314401</v>
      </c>
      <c r="AY11" s="17">
        <v>0.19569944683122301</v>
      </c>
      <c r="AZ11" s="17">
        <v>0.153170102762622</v>
      </c>
      <c r="BA11" s="17">
        <v>0.208926779988618</v>
      </c>
      <c r="BB11" s="17"/>
      <c r="BC11" s="17">
        <v>0.22524634429576701</v>
      </c>
      <c r="BD11" s="17">
        <v>0.13934332230806501</v>
      </c>
      <c r="BE11" s="17">
        <v>0.141735071136149</v>
      </c>
      <c r="BF11" s="17">
        <v>0.18049444384712701</v>
      </c>
      <c r="BG11" s="17">
        <v>0.28358444795049598</v>
      </c>
      <c r="BH11" s="17">
        <v>0.17109086982652</v>
      </c>
      <c r="BI11" s="17"/>
      <c r="BJ11" s="17">
        <v>0.16225319049343101</v>
      </c>
      <c r="BK11" s="17">
        <v>0.222593345931314</v>
      </c>
      <c r="BL11" s="17">
        <v>0.196966757384162</v>
      </c>
      <c r="BM11" s="17">
        <v>0.19709189323519199</v>
      </c>
      <c r="BN11" s="17">
        <v>0.16316782060323601</v>
      </c>
    </row>
    <row r="12" spans="2:66" ht="43.5" x14ac:dyDescent="0.35">
      <c r="B12" s="18" t="s">
        <v>150</v>
      </c>
      <c r="C12" s="17">
        <v>0.181318902305558</v>
      </c>
      <c r="D12" s="17">
        <v>0.15374672080866</v>
      </c>
      <c r="E12" s="17">
        <v>0.207037161657389</v>
      </c>
      <c r="F12" s="17"/>
      <c r="G12" s="17">
        <v>0.14715714585919801</v>
      </c>
      <c r="H12" s="17">
        <v>0.15754661457695099</v>
      </c>
      <c r="I12" s="17">
        <v>0.201392695866802</v>
      </c>
      <c r="J12" s="17">
        <v>0.190940468845545</v>
      </c>
      <c r="K12" s="17">
        <v>0.18578919614664499</v>
      </c>
      <c r="L12" s="17">
        <v>0.196553051144227</v>
      </c>
      <c r="M12" s="17"/>
      <c r="N12" s="17">
        <v>0.20317279066038699</v>
      </c>
      <c r="O12" s="17">
        <v>0.18203687882545999</v>
      </c>
      <c r="P12" s="17">
        <v>0.18766444875170399</v>
      </c>
      <c r="Q12" s="17">
        <v>0.15100167516469901</v>
      </c>
      <c r="R12" s="17"/>
      <c r="S12" s="17">
        <v>0.15821031309656999</v>
      </c>
      <c r="T12" s="17">
        <v>0.219258839463847</v>
      </c>
      <c r="U12" s="17">
        <v>0.162602355896941</v>
      </c>
      <c r="V12" s="17">
        <v>0.18369841944375001</v>
      </c>
      <c r="W12" s="17">
        <v>0.19721678864200201</v>
      </c>
      <c r="X12" s="17">
        <v>0.201408889380468</v>
      </c>
      <c r="Y12" s="17">
        <v>0.12830133631781401</v>
      </c>
      <c r="Z12" s="17">
        <v>0.237939251561917</v>
      </c>
      <c r="AA12" s="17">
        <v>0.16052962934479001</v>
      </c>
      <c r="AB12" s="17">
        <v>0.19675123214416601</v>
      </c>
      <c r="AC12" s="17">
        <v>0.18268236663305101</v>
      </c>
      <c r="AD12" s="17">
        <v>0.16381200969832699</v>
      </c>
      <c r="AE12" s="17"/>
      <c r="AF12" s="17">
        <v>0.181459428007364</v>
      </c>
      <c r="AG12" s="17">
        <v>0.22637647509123601</v>
      </c>
      <c r="AH12" s="17">
        <v>0.121610550592902</v>
      </c>
      <c r="AI12" s="17">
        <v>0.15190264752339599</v>
      </c>
      <c r="AJ12" s="17">
        <v>0.159915696371671</v>
      </c>
      <c r="AK12" s="17">
        <v>0.172606548338716</v>
      </c>
      <c r="AL12" s="17"/>
      <c r="AM12" s="17">
        <v>0.18175391959341899</v>
      </c>
      <c r="AN12" s="17">
        <v>0.183855564936349</v>
      </c>
      <c r="AO12" s="17">
        <v>0.18215221397279499</v>
      </c>
      <c r="AP12" s="17"/>
      <c r="AQ12" s="17">
        <v>0.17702429520358201</v>
      </c>
      <c r="AR12" s="17">
        <v>0.18399544319705799</v>
      </c>
      <c r="AS12" s="17">
        <v>0.19832428590885401</v>
      </c>
      <c r="AT12" s="17">
        <v>0.16726856522833</v>
      </c>
      <c r="AU12" s="17">
        <v>0.175986518706547</v>
      </c>
      <c r="AV12" s="17"/>
      <c r="AW12" s="17">
        <v>0.169280095424759</v>
      </c>
      <c r="AX12" s="17">
        <v>0.182465877756292</v>
      </c>
      <c r="AY12" s="17">
        <v>0.206740724111761</v>
      </c>
      <c r="AZ12" s="17">
        <v>0.17682548651983801</v>
      </c>
      <c r="BA12" s="17">
        <v>0.17784074398458599</v>
      </c>
      <c r="BB12" s="17"/>
      <c r="BC12" s="17">
        <v>0.18383496114799</v>
      </c>
      <c r="BD12" s="17">
        <v>0.18158663733338701</v>
      </c>
      <c r="BE12" s="17">
        <v>0.24495011018249399</v>
      </c>
      <c r="BF12" s="17">
        <v>0.16714336737295901</v>
      </c>
      <c r="BG12" s="17">
        <v>0.16876436425799199</v>
      </c>
      <c r="BH12" s="17">
        <v>0.15598128448807</v>
      </c>
      <c r="BI12" s="17"/>
      <c r="BJ12" s="17">
        <v>0.19454398562657199</v>
      </c>
      <c r="BK12" s="17">
        <v>0.16127217119679699</v>
      </c>
      <c r="BL12" s="17">
        <v>0.192336817981761</v>
      </c>
      <c r="BM12" s="17">
        <v>0.194038747462531</v>
      </c>
      <c r="BN12" s="17">
        <v>0.200504602323715</v>
      </c>
    </row>
    <row r="13" spans="2:66" ht="29" x14ac:dyDescent="0.35">
      <c r="B13" s="18" t="s">
        <v>151</v>
      </c>
      <c r="C13" s="17">
        <v>0.33999313256212199</v>
      </c>
      <c r="D13" s="17">
        <v>0.37580526367178002</v>
      </c>
      <c r="E13" s="17">
        <v>0.30455155502199199</v>
      </c>
      <c r="F13" s="17"/>
      <c r="G13" s="17">
        <v>0.137472609438996</v>
      </c>
      <c r="H13" s="17">
        <v>0.17802055066838501</v>
      </c>
      <c r="I13" s="17">
        <v>0.28522698276282099</v>
      </c>
      <c r="J13" s="17">
        <v>0.37276806714562499</v>
      </c>
      <c r="K13" s="17">
        <v>0.46848441625981402</v>
      </c>
      <c r="L13" s="17">
        <v>0.53945580162179496</v>
      </c>
      <c r="M13" s="17"/>
      <c r="N13" s="17">
        <v>0.277059485596304</v>
      </c>
      <c r="O13" s="17">
        <v>0.34016633296743998</v>
      </c>
      <c r="P13" s="17">
        <v>0.298185832811801</v>
      </c>
      <c r="Q13" s="17">
        <v>0.44583175295487598</v>
      </c>
      <c r="R13" s="17"/>
      <c r="S13" s="17">
        <v>0.24389159914217901</v>
      </c>
      <c r="T13" s="17">
        <v>0.39024290922385302</v>
      </c>
      <c r="U13" s="17">
        <v>0.42480386379067298</v>
      </c>
      <c r="V13" s="17">
        <v>0.410835645429805</v>
      </c>
      <c r="W13" s="17">
        <v>0.34607386920768102</v>
      </c>
      <c r="X13" s="17">
        <v>0.29366179875197301</v>
      </c>
      <c r="Y13" s="17">
        <v>0.34564003209864402</v>
      </c>
      <c r="Z13" s="17">
        <v>0.30354091106137998</v>
      </c>
      <c r="AA13" s="17">
        <v>0.278698560920634</v>
      </c>
      <c r="AB13" s="17">
        <v>0.41644950332009301</v>
      </c>
      <c r="AC13" s="17">
        <v>0.28890129333597397</v>
      </c>
      <c r="AD13" s="17">
        <v>0.37264363307444498</v>
      </c>
      <c r="AE13" s="17"/>
      <c r="AF13" s="17">
        <v>0.42607558484941699</v>
      </c>
      <c r="AG13" s="17">
        <v>0.28167690352859198</v>
      </c>
      <c r="AH13" s="17">
        <v>0.35798244868775603</v>
      </c>
      <c r="AI13" s="17">
        <v>0.37106643666818201</v>
      </c>
      <c r="AJ13" s="17">
        <v>0.26171841523747402</v>
      </c>
      <c r="AK13" s="17">
        <v>0.27319501854414102</v>
      </c>
      <c r="AL13" s="17"/>
      <c r="AM13" s="17">
        <v>0.44152064501189697</v>
      </c>
      <c r="AN13" s="17">
        <v>0.32756890045039</v>
      </c>
      <c r="AO13" s="17">
        <v>0.233570154956178</v>
      </c>
      <c r="AP13" s="17"/>
      <c r="AQ13" s="17">
        <v>0.42339427320872902</v>
      </c>
      <c r="AR13" s="17">
        <v>0.26603079396552098</v>
      </c>
      <c r="AS13" s="17">
        <v>0.41204203729153199</v>
      </c>
      <c r="AT13" s="17">
        <v>0.30674656320549298</v>
      </c>
      <c r="AU13" s="17">
        <v>0.30822174864782598</v>
      </c>
      <c r="AV13" s="17"/>
      <c r="AW13" s="17">
        <v>0.44034037633853301</v>
      </c>
      <c r="AX13" s="17">
        <v>0.260098719165342</v>
      </c>
      <c r="AY13" s="17">
        <v>0.38845669934815402</v>
      </c>
      <c r="AZ13" s="17">
        <v>0.44885002188405099</v>
      </c>
      <c r="BA13" s="17">
        <v>0.28782403863244399</v>
      </c>
      <c r="BB13" s="17"/>
      <c r="BC13" s="17">
        <v>0.22937086291082801</v>
      </c>
      <c r="BD13" s="17">
        <v>0.41954047482127899</v>
      </c>
      <c r="BE13" s="17">
        <v>0.39467161976236698</v>
      </c>
      <c r="BF13" s="17">
        <v>0.41180854951207602</v>
      </c>
      <c r="BG13" s="17">
        <v>0.23466462508323399</v>
      </c>
      <c r="BH13" s="17">
        <v>0.407350260487645</v>
      </c>
      <c r="BI13" s="17"/>
      <c r="BJ13" s="17">
        <v>0.40991300304585998</v>
      </c>
      <c r="BK13" s="17">
        <v>0.36280687789146998</v>
      </c>
      <c r="BL13" s="17">
        <v>0.30483217168914301</v>
      </c>
      <c r="BM13" s="17">
        <v>0.20302203132725999</v>
      </c>
      <c r="BN13" s="17">
        <v>6.98908185563102E-2</v>
      </c>
    </row>
    <row r="14" spans="2:66" x14ac:dyDescent="0.35">
      <c r="B14" s="18" t="s">
        <v>87</v>
      </c>
      <c r="C14" s="19">
        <v>9.0306956858633797E-2</v>
      </c>
      <c r="D14" s="19">
        <v>7.1795546315898698E-2</v>
      </c>
      <c r="E14" s="19">
        <v>0.109238661391432</v>
      </c>
      <c r="F14" s="19"/>
      <c r="G14" s="19">
        <v>0.134025851650689</v>
      </c>
      <c r="H14" s="19">
        <v>9.4344996727820998E-2</v>
      </c>
      <c r="I14" s="19">
        <v>7.3180176594263693E-2</v>
      </c>
      <c r="J14" s="19">
        <v>8.5275493899374305E-2</v>
      </c>
      <c r="K14" s="19">
        <v>8.9997241766895594E-2</v>
      </c>
      <c r="L14" s="19">
        <v>7.5799959404471498E-2</v>
      </c>
      <c r="M14" s="19"/>
      <c r="N14" s="19">
        <v>5.5013536963466399E-2</v>
      </c>
      <c r="O14" s="19">
        <v>0.104710306081241</v>
      </c>
      <c r="P14" s="19">
        <v>9.7634972869473494E-2</v>
      </c>
      <c r="Q14" s="19">
        <v>0.10581691693211701</v>
      </c>
      <c r="R14" s="19"/>
      <c r="S14" s="19">
        <v>9.6868532545100902E-2</v>
      </c>
      <c r="T14" s="19">
        <v>9.1161542362023396E-2</v>
      </c>
      <c r="U14" s="19">
        <v>6.3993649077791495E-2</v>
      </c>
      <c r="V14" s="19">
        <v>7.7599586611854204E-2</v>
      </c>
      <c r="W14" s="19">
        <v>7.2600545042540404E-2</v>
      </c>
      <c r="X14" s="19">
        <v>9.4093514438742198E-2</v>
      </c>
      <c r="Y14" s="19">
        <v>0.105031610416929</v>
      </c>
      <c r="Z14" s="19">
        <v>7.3163540095890406E-2</v>
      </c>
      <c r="AA14" s="19">
        <v>0.124887626555264</v>
      </c>
      <c r="AB14" s="19">
        <v>8.3423251928071193E-2</v>
      </c>
      <c r="AC14" s="19">
        <v>9.5642692974542906E-2</v>
      </c>
      <c r="AD14" s="19">
        <v>6.2074541600655099E-2</v>
      </c>
      <c r="AE14" s="19"/>
      <c r="AF14" s="19">
        <v>6.7863091630737601E-2</v>
      </c>
      <c r="AG14" s="19">
        <v>7.5748568353292203E-2</v>
      </c>
      <c r="AH14" s="19">
        <v>5.8245680761114298E-2</v>
      </c>
      <c r="AI14" s="19">
        <v>8.8413065799198803E-2</v>
      </c>
      <c r="AJ14" s="19">
        <v>0.114999955931751</v>
      </c>
      <c r="AK14" s="19">
        <v>0.25756923142271199</v>
      </c>
      <c r="AL14" s="19"/>
      <c r="AM14" s="19">
        <v>5.9700390165491897E-2</v>
      </c>
      <c r="AN14" s="19">
        <v>7.69130386805916E-2</v>
      </c>
      <c r="AO14" s="19">
        <v>0.12915376166338399</v>
      </c>
      <c r="AP14" s="19"/>
      <c r="AQ14" s="19">
        <v>7.1288708066082507E-2</v>
      </c>
      <c r="AR14" s="19">
        <v>8.3535597149149807E-2</v>
      </c>
      <c r="AS14" s="19">
        <v>4.1887866052448902E-2</v>
      </c>
      <c r="AT14" s="19">
        <v>9.7378906007119195E-2</v>
      </c>
      <c r="AU14" s="19">
        <v>0.13675588834828001</v>
      </c>
      <c r="AV14" s="19"/>
      <c r="AW14" s="19">
        <v>5.9077985748212498E-2</v>
      </c>
      <c r="AX14" s="19">
        <v>8.2334139975325904E-2</v>
      </c>
      <c r="AY14" s="19">
        <v>4.6798115216198401E-2</v>
      </c>
      <c r="AZ14" s="19">
        <v>7.3301700128394501E-2</v>
      </c>
      <c r="BA14" s="19">
        <v>0.110470229445237</v>
      </c>
      <c r="BB14" s="19"/>
      <c r="BC14" s="19">
        <v>7.25127016840144E-2</v>
      </c>
      <c r="BD14" s="19">
        <v>6.6383932354473402E-2</v>
      </c>
      <c r="BE14" s="19">
        <v>5.0721368450802003E-2</v>
      </c>
      <c r="BF14" s="19">
        <v>9.5863416287221004E-2</v>
      </c>
      <c r="BG14" s="19">
        <v>9.8030768460001097E-2</v>
      </c>
      <c r="BH14" s="19">
        <v>0.17901424350009101</v>
      </c>
      <c r="BI14" s="19"/>
      <c r="BJ14" s="19">
        <v>0.104390600335295</v>
      </c>
      <c r="BK14" s="19">
        <v>0.103515714188046</v>
      </c>
      <c r="BL14" s="19">
        <v>8.5757528241254405E-2</v>
      </c>
      <c r="BM14" s="19">
        <v>5.8066089017591402E-2</v>
      </c>
      <c r="BN14" s="19">
        <v>2.5618684372797601E-2</v>
      </c>
    </row>
    <row r="15" spans="2:66" x14ac:dyDescent="0.35">
      <c r="B15" s="16"/>
    </row>
    <row r="16" spans="2:66" x14ac:dyDescent="0.35">
      <c r="B16" t="s">
        <v>92</v>
      </c>
    </row>
    <row r="17" spans="2:2" x14ac:dyDescent="0.35">
      <c r="B17" t="s">
        <v>93</v>
      </c>
    </row>
    <row r="19" spans="2:2" x14ac:dyDescent="0.35">
      <c r="B19"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N19"/>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154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147</v>
      </c>
      <c r="C9" s="17">
        <v>4.0698784236129298E-2</v>
      </c>
      <c r="D9" s="17">
        <v>4.7340754587707597E-2</v>
      </c>
      <c r="E9" s="17">
        <v>3.3673516366049802E-2</v>
      </c>
      <c r="F9" s="17"/>
      <c r="G9" s="17">
        <v>9.9090046740512305E-2</v>
      </c>
      <c r="H9" s="17">
        <v>8.9390861765011806E-2</v>
      </c>
      <c r="I9" s="17">
        <v>3.96481049577928E-2</v>
      </c>
      <c r="J9" s="17">
        <v>1.6393417308013501E-2</v>
      </c>
      <c r="K9" s="17">
        <v>1.0880232784603899E-2</v>
      </c>
      <c r="L9" s="17">
        <v>2.3687431378128601E-3</v>
      </c>
      <c r="M9" s="17"/>
      <c r="N9" s="17">
        <v>7.1293491349167404E-2</v>
      </c>
      <c r="O9" s="17">
        <v>2.7182009790654299E-2</v>
      </c>
      <c r="P9" s="17">
        <v>3.7251451232487701E-2</v>
      </c>
      <c r="Q9" s="17">
        <v>2.5188742728243101E-2</v>
      </c>
      <c r="R9" s="17"/>
      <c r="S9" s="17">
        <v>9.2889698745188806E-2</v>
      </c>
      <c r="T9" s="17">
        <v>1.01846953770343E-2</v>
      </c>
      <c r="U9" s="17">
        <v>2.03387907410825E-2</v>
      </c>
      <c r="V9" s="17">
        <v>5.0569683290782097E-2</v>
      </c>
      <c r="W9" s="17">
        <v>2.0005101182413401E-2</v>
      </c>
      <c r="X9" s="17">
        <v>4.6329022874119802E-2</v>
      </c>
      <c r="Y9" s="17">
        <v>3.7323551443946598E-2</v>
      </c>
      <c r="Z9" s="17">
        <v>7.0016732034357598E-2</v>
      </c>
      <c r="AA9" s="17">
        <v>5.5032306430500999E-2</v>
      </c>
      <c r="AB9" s="17">
        <v>1.6352974616228901E-2</v>
      </c>
      <c r="AC9" s="17">
        <v>7.8392373098135106E-3</v>
      </c>
      <c r="AD9" s="17">
        <v>3.00157643507124E-2</v>
      </c>
      <c r="AE9" s="17"/>
      <c r="AF9" s="17">
        <v>4.7262030560249003E-2</v>
      </c>
      <c r="AG9" s="17">
        <v>3.00204662482523E-2</v>
      </c>
      <c r="AH9" s="17">
        <v>5.1468904037146102E-2</v>
      </c>
      <c r="AI9" s="17">
        <v>3.2518597625181597E-2</v>
      </c>
      <c r="AJ9" s="17">
        <v>4.2419788392234398E-2</v>
      </c>
      <c r="AK9" s="17">
        <v>3.0021796103385599E-2</v>
      </c>
      <c r="AL9" s="17"/>
      <c r="AM9" s="17">
        <v>2.4862184928454802E-2</v>
      </c>
      <c r="AN9" s="17">
        <v>4.92103782121487E-2</v>
      </c>
      <c r="AO9" s="17">
        <v>4.7014729655662398E-2</v>
      </c>
      <c r="AP9" s="17"/>
      <c r="AQ9" s="17">
        <v>3.0270534911746302E-2</v>
      </c>
      <c r="AR9" s="17">
        <v>5.8625836468213101E-2</v>
      </c>
      <c r="AS9" s="17">
        <v>2.5578760351465901E-2</v>
      </c>
      <c r="AT9" s="17">
        <v>0</v>
      </c>
      <c r="AU9" s="17">
        <v>3.3933264762755898E-2</v>
      </c>
      <c r="AV9" s="17"/>
      <c r="AW9" s="17">
        <v>2.1078735346680099E-2</v>
      </c>
      <c r="AX9" s="17">
        <v>7.1059211184769294E-2</v>
      </c>
      <c r="AY9" s="17">
        <v>3.2635893233077598E-2</v>
      </c>
      <c r="AZ9" s="17">
        <v>2.0328616246066199E-2</v>
      </c>
      <c r="BA9" s="17">
        <v>4.4437570216623597E-2</v>
      </c>
      <c r="BB9" s="17"/>
      <c r="BC9" s="17">
        <v>7.0936268798174704E-2</v>
      </c>
      <c r="BD9" s="17">
        <v>2.6740534505836799E-2</v>
      </c>
      <c r="BE9" s="17">
        <v>3.0912172279722899E-2</v>
      </c>
      <c r="BF9" s="17">
        <v>2.065376178288E-2</v>
      </c>
      <c r="BG9" s="17">
        <v>4.6892354882920297E-2</v>
      </c>
      <c r="BH9" s="17">
        <v>1.9510294549238999E-2</v>
      </c>
      <c r="BI9" s="17"/>
      <c r="BJ9" s="17">
        <v>2.2574648680720701E-2</v>
      </c>
      <c r="BK9" s="17">
        <v>2.8007504978503302E-2</v>
      </c>
      <c r="BL9" s="17">
        <v>4.9749610374344402E-2</v>
      </c>
      <c r="BM9" s="17">
        <v>7.0732760658868396E-2</v>
      </c>
      <c r="BN9" s="17">
        <v>0.22320151299229099</v>
      </c>
    </row>
    <row r="10" spans="2:66" ht="29" x14ac:dyDescent="0.35">
      <c r="B10" s="18" t="s">
        <v>148</v>
      </c>
      <c r="C10" s="17">
        <v>0.120545753012649</v>
      </c>
      <c r="D10" s="17">
        <v>0.15085950489402</v>
      </c>
      <c r="E10" s="17">
        <v>8.9141431786579794E-2</v>
      </c>
      <c r="F10" s="17"/>
      <c r="G10" s="17">
        <v>0.203356521364531</v>
      </c>
      <c r="H10" s="17">
        <v>0.226612727450451</v>
      </c>
      <c r="I10" s="17">
        <v>0.16018294117592699</v>
      </c>
      <c r="J10" s="17">
        <v>8.5391773255408504E-2</v>
      </c>
      <c r="K10" s="17">
        <v>4.3535280065333602E-2</v>
      </c>
      <c r="L10" s="17">
        <v>2.6614257774425699E-2</v>
      </c>
      <c r="M10" s="17"/>
      <c r="N10" s="17">
        <v>0.20372656129289399</v>
      </c>
      <c r="O10" s="17">
        <v>8.6488116602448095E-2</v>
      </c>
      <c r="P10" s="17">
        <v>0.111785057220433</v>
      </c>
      <c r="Q10" s="17">
        <v>7.3290801509585293E-2</v>
      </c>
      <c r="R10" s="17"/>
      <c r="S10" s="17">
        <v>0.22763474282110399</v>
      </c>
      <c r="T10" s="17">
        <v>8.4588653327440602E-2</v>
      </c>
      <c r="U10" s="17">
        <v>6.9237500380278899E-2</v>
      </c>
      <c r="V10" s="17">
        <v>9.2929640587508897E-2</v>
      </c>
      <c r="W10" s="17">
        <v>8.5974908965824798E-2</v>
      </c>
      <c r="X10" s="17">
        <v>0.148771713154912</v>
      </c>
      <c r="Y10" s="17">
        <v>0.13785273721858299</v>
      </c>
      <c r="Z10" s="17">
        <v>7.5112503517850204E-2</v>
      </c>
      <c r="AA10" s="17">
        <v>0.160001093152633</v>
      </c>
      <c r="AB10" s="17">
        <v>6.4139049144114099E-2</v>
      </c>
      <c r="AC10" s="17">
        <v>9.0077396283062397E-2</v>
      </c>
      <c r="AD10" s="17">
        <v>8.0191854241128097E-2</v>
      </c>
      <c r="AE10" s="17"/>
      <c r="AF10" s="17">
        <v>8.8002427687801005E-2</v>
      </c>
      <c r="AG10" s="17">
        <v>0.120461091730955</v>
      </c>
      <c r="AH10" s="17">
        <v>0.121570149040289</v>
      </c>
      <c r="AI10" s="17">
        <v>0.114346586176882</v>
      </c>
      <c r="AJ10" s="17">
        <v>0.18841005196919</v>
      </c>
      <c r="AK10" s="17">
        <v>0.10233790626034001</v>
      </c>
      <c r="AL10" s="17"/>
      <c r="AM10" s="17">
        <v>9.71900248360036E-2</v>
      </c>
      <c r="AN10" s="17">
        <v>0.12908192733138599</v>
      </c>
      <c r="AO10" s="17">
        <v>0.13505223498371599</v>
      </c>
      <c r="AP10" s="17"/>
      <c r="AQ10" s="17">
        <v>9.4837824354927505E-2</v>
      </c>
      <c r="AR10" s="17">
        <v>0.17207446912907401</v>
      </c>
      <c r="AS10" s="17">
        <v>8.58816494414677E-2</v>
      </c>
      <c r="AT10" s="17">
        <v>0.13762467911203499</v>
      </c>
      <c r="AU10" s="17">
        <v>0.101741023396903</v>
      </c>
      <c r="AV10" s="17"/>
      <c r="AW10" s="17">
        <v>0.115651381874728</v>
      </c>
      <c r="AX10" s="17">
        <v>0.173227172532192</v>
      </c>
      <c r="AY10" s="17">
        <v>9.6028748489516202E-2</v>
      </c>
      <c r="AZ10" s="17">
        <v>6.6894412995134198E-2</v>
      </c>
      <c r="BA10" s="17">
        <v>0.117149886210048</v>
      </c>
      <c r="BB10" s="17"/>
      <c r="BC10" s="17">
        <v>0.20038008203302099</v>
      </c>
      <c r="BD10" s="17">
        <v>0.13106737588034001</v>
      </c>
      <c r="BE10" s="17">
        <v>9.2848796656209195E-2</v>
      </c>
      <c r="BF10" s="17">
        <v>6.9440998427018896E-2</v>
      </c>
      <c r="BG10" s="17">
        <v>0.14364511184197101</v>
      </c>
      <c r="BH10" s="17">
        <v>3.0199802632660401E-2</v>
      </c>
      <c r="BI10" s="17"/>
      <c r="BJ10" s="17">
        <v>6.5411041764582706E-2</v>
      </c>
      <c r="BK10" s="17">
        <v>8.8842929081302299E-2</v>
      </c>
      <c r="BL10" s="17">
        <v>0.14266610266947699</v>
      </c>
      <c r="BM10" s="17">
        <v>0.24418762290059401</v>
      </c>
      <c r="BN10" s="17">
        <v>0.29625460202471798</v>
      </c>
    </row>
    <row r="11" spans="2:66" ht="29" x14ac:dyDescent="0.35">
      <c r="B11" s="18" t="s">
        <v>149</v>
      </c>
      <c r="C11" s="17">
        <v>0.16205383004405999</v>
      </c>
      <c r="D11" s="17">
        <v>0.167225243204321</v>
      </c>
      <c r="E11" s="17">
        <v>0.15861952277356001</v>
      </c>
      <c r="F11" s="17"/>
      <c r="G11" s="17">
        <v>0.25705542492786998</v>
      </c>
      <c r="H11" s="17">
        <v>0.234226507833522</v>
      </c>
      <c r="I11" s="17">
        <v>0.202374182468779</v>
      </c>
      <c r="J11" s="17">
        <v>0.16286388405156799</v>
      </c>
      <c r="K11" s="17">
        <v>9.3031427107453005E-2</v>
      </c>
      <c r="L11" s="17">
        <v>5.2517214875704099E-2</v>
      </c>
      <c r="M11" s="17"/>
      <c r="N11" s="17">
        <v>0.18376072226831799</v>
      </c>
      <c r="O11" s="17">
        <v>0.15869656353832401</v>
      </c>
      <c r="P11" s="17">
        <v>0.164964753222965</v>
      </c>
      <c r="Q11" s="17">
        <v>0.14119756876226799</v>
      </c>
      <c r="R11" s="17"/>
      <c r="S11" s="17">
        <v>0.18426695070374999</v>
      </c>
      <c r="T11" s="17">
        <v>0.14594631456731699</v>
      </c>
      <c r="U11" s="17">
        <v>0.145919016136068</v>
      </c>
      <c r="V11" s="17">
        <v>9.3201373493848702E-2</v>
      </c>
      <c r="W11" s="17">
        <v>0.13813712025159899</v>
      </c>
      <c r="X11" s="17">
        <v>0.22124210188090301</v>
      </c>
      <c r="Y11" s="17">
        <v>0.162062545101121</v>
      </c>
      <c r="Z11" s="17">
        <v>0.17297746010649001</v>
      </c>
      <c r="AA11" s="17">
        <v>0.158312805675837</v>
      </c>
      <c r="AB11" s="17">
        <v>0.160545135862218</v>
      </c>
      <c r="AC11" s="17">
        <v>0.20514424378667001</v>
      </c>
      <c r="AD11" s="17">
        <v>0.18785091663045</v>
      </c>
      <c r="AE11" s="17"/>
      <c r="AF11" s="17">
        <v>0.100457632820061</v>
      </c>
      <c r="AG11" s="17">
        <v>0.21194788414985999</v>
      </c>
      <c r="AH11" s="17">
        <v>0.17911042689241899</v>
      </c>
      <c r="AI11" s="17">
        <v>0.15853957653780401</v>
      </c>
      <c r="AJ11" s="17">
        <v>0.20622124623466201</v>
      </c>
      <c r="AK11" s="17">
        <v>0.19259252426670201</v>
      </c>
      <c r="AL11" s="17"/>
      <c r="AM11" s="17">
        <v>0.11857976798820399</v>
      </c>
      <c r="AN11" s="17">
        <v>0.15756399164116699</v>
      </c>
      <c r="AO11" s="17">
        <v>0.21825802924767301</v>
      </c>
      <c r="AP11" s="17"/>
      <c r="AQ11" s="17">
        <v>0.121838503322442</v>
      </c>
      <c r="AR11" s="17">
        <v>0.193643794152972</v>
      </c>
      <c r="AS11" s="17">
        <v>0.137591071839956</v>
      </c>
      <c r="AT11" s="17">
        <v>0.151782276587695</v>
      </c>
      <c r="AU11" s="17">
        <v>0.17201825524925399</v>
      </c>
      <c r="AV11" s="17"/>
      <c r="AW11" s="17">
        <v>0.108041046764403</v>
      </c>
      <c r="AX11" s="17">
        <v>0.19621401929573201</v>
      </c>
      <c r="AY11" s="17">
        <v>0.130700354295127</v>
      </c>
      <c r="AZ11" s="17">
        <v>0.114286313596951</v>
      </c>
      <c r="BA11" s="17">
        <v>0.19674241120830399</v>
      </c>
      <c r="BB11" s="17"/>
      <c r="BC11" s="17">
        <v>0.20411190343535901</v>
      </c>
      <c r="BD11" s="17">
        <v>0.113732306449759</v>
      </c>
      <c r="BE11" s="17">
        <v>0.120134425623865</v>
      </c>
      <c r="BF11" s="17">
        <v>0.120082600217307</v>
      </c>
      <c r="BG11" s="17">
        <v>0.21618865594165099</v>
      </c>
      <c r="BH11" s="17">
        <v>0.13884741025233799</v>
      </c>
      <c r="BI11" s="17"/>
      <c r="BJ11" s="17">
        <v>0.12109503811013</v>
      </c>
      <c r="BK11" s="17">
        <v>0.164263800008975</v>
      </c>
      <c r="BL11" s="17">
        <v>0.18079571961277</v>
      </c>
      <c r="BM11" s="17">
        <v>0.21167229253834199</v>
      </c>
      <c r="BN11" s="17">
        <v>0.182537061812579</v>
      </c>
    </row>
    <row r="12" spans="2:66" ht="43.5" x14ac:dyDescent="0.35">
      <c r="B12" s="18" t="s">
        <v>150</v>
      </c>
      <c r="C12" s="17">
        <v>0.198692240429379</v>
      </c>
      <c r="D12" s="17">
        <v>0.18910763092087199</v>
      </c>
      <c r="E12" s="17">
        <v>0.206151697515979</v>
      </c>
      <c r="F12" s="17"/>
      <c r="G12" s="17">
        <v>0.152563712101075</v>
      </c>
      <c r="H12" s="17">
        <v>0.17099098824277401</v>
      </c>
      <c r="I12" s="17">
        <v>0.16605176434421601</v>
      </c>
      <c r="J12" s="17">
        <v>0.223084145983933</v>
      </c>
      <c r="K12" s="17">
        <v>0.239882673770098</v>
      </c>
      <c r="L12" s="17">
        <v>0.23134300147483899</v>
      </c>
      <c r="M12" s="17"/>
      <c r="N12" s="17">
        <v>0.19394852864442899</v>
      </c>
      <c r="O12" s="17">
        <v>0.215503551288525</v>
      </c>
      <c r="P12" s="17">
        <v>0.21359534953161299</v>
      </c>
      <c r="Q12" s="17">
        <v>0.17298542343894799</v>
      </c>
      <c r="R12" s="17"/>
      <c r="S12" s="17">
        <v>0.15185717911331401</v>
      </c>
      <c r="T12" s="17">
        <v>0.194731368801418</v>
      </c>
      <c r="U12" s="17">
        <v>0.16466141690724401</v>
      </c>
      <c r="V12" s="17">
        <v>0.209187862715525</v>
      </c>
      <c r="W12" s="17">
        <v>0.24684847821345199</v>
      </c>
      <c r="X12" s="17">
        <v>0.22790070923009401</v>
      </c>
      <c r="Y12" s="17">
        <v>0.16173784241911601</v>
      </c>
      <c r="Z12" s="17">
        <v>0.24118728643927001</v>
      </c>
      <c r="AA12" s="17">
        <v>0.18092408381389399</v>
      </c>
      <c r="AB12" s="17">
        <v>0.229321158604472</v>
      </c>
      <c r="AC12" s="17">
        <v>0.220471254872082</v>
      </c>
      <c r="AD12" s="17">
        <v>0.27370582867089999</v>
      </c>
      <c r="AE12" s="17"/>
      <c r="AF12" s="17">
        <v>0.213162842792608</v>
      </c>
      <c r="AG12" s="17">
        <v>0.25452550526057899</v>
      </c>
      <c r="AH12" s="17">
        <v>0.101534947825345</v>
      </c>
      <c r="AI12" s="17">
        <v>0.168687197456481</v>
      </c>
      <c r="AJ12" s="17">
        <v>0.16527535886102801</v>
      </c>
      <c r="AK12" s="17">
        <v>0.14450171145628399</v>
      </c>
      <c r="AL12" s="17"/>
      <c r="AM12" s="17">
        <v>0.19341533728695301</v>
      </c>
      <c r="AN12" s="17">
        <v>0.213581839066492</v>
      </c>
      <c r="AO12" s="17">
        <v>0.17762137446470699</v>
      </c>
      <c r="AP12" s="17"/>
      <c r="AQ12" s="17">
        <v>0.205921886227596</v>
      </c>
      <c r="AR12" s="17">
        <v>0.177552268352136</v>
      </c>
      <c r="AS12" s="17">
        <v>0.22171158373649699</v>
      </c>
      <c r="AT12" s="17">
        <v>0.188060236405382</v>
      </c>
      <c r="AU12" s="17">
        <v>0.209071264306603</v>
      </c>
      <c r="AV12" s="17"/>
      <c r="AW12" s="17">
        <v>0.20700075714393301</v>
      </c>
      <c r="AX12" s="17">
        <v>0.185212701290593</v>
      </c>
      <c r="AY12" s="17">
        <v>0.19314870420205399</v>
      </c>
      <c r="AZ12" s="17">
        <v>0.22000272892870501</v>
      </c>
      <c r="BA12" s="17">
        <v>0.22536640538900601</v>
      </c>
      <c r="BB12" s="17"/>
      <c r="BC12" s="17">
        <v>0.18644790369661601</v>
      </c>
      <c r="BD12" s="17">
        <v>0.191520301198538</v>
      </c>
      <c r="BE12" s="17">
        <v>0.23798499532046799</v>
      </c>
      <c r="BF12" s="17">
        <v>0.21155122245677699</v>
      </c>
      <c r="BG12" s="17">
        <v>0.21678994839819199</v>
      </c>
      <c r="BH12" s="17">
        <v>0.154165834199358</v>
      </c>
      <c r="BI12" s="17"/>
      <c r="BJ12" s="17">
        <v>0.217279776520971</v>
      </c>
      <c r="BK12" s="17">
        <v>0.15915664087419801</v>
      </c>
      <c r="BL12" s="17">
        <v>0.20442150810996401</v>
      </c>
      <c r="BM12" s="17">
        <v>0.21932156745015199</v>
      </c>
      <c r="BN12" s="17">
        <v>0.108419087183893</v>
      </c>
    </row>
    <row r="13" spans="2:66" ht="29" x14ac:dyDescent="0.35">
      <c r="B13" s="18" t="s">
        <v>151</v>
      </c>
      <c r="C13" s="17">
        <v>0.35138155226302198</v>
      </c>
      <c r="D13" s="17">
        <v>0.35762567321823202</v>
      </c>
      <c r="E13" s="17">
        <v>0.34673850111038701</v>
      </c>
      <c r="F13" s="17"/>
      <c r="G13" s="17">
        <v>0.11525610336219801</v>
      </c>
      <c r="H13" s="17">
        <v>0.16256999820700299</v>
      </c>
      <c r="I13" s="17">
        <v>0.29339241852783299</v>
      </c>
      <c r="J13" s="17">
        <v>0.384879488252303</v>
      </c>
      <c r="K13" s="17">
        <v>0.46259511681898802</v>
      </c>
      <c r="L13" s="17">
        <v>0.60881079188103904</v>
      </c>
      <c r="M13" s="17"/>
      <c r="N13" s="17">
        <v>0.27342629563760201</v>
      </c>
      <c r="O13" s="17">
        <v>0.37029629490339899</v>
      </c>
      <c r="P13" s="17">
        <v>0.34046638481444402</v>
      </c>
      <c r="Q13" s="17">
        <v>0.42688855480030902</v>
      </c>
      <c r="R13" s="17"/>
      <c r="S13" s="17">
        <v>0.19830032887247401</v>
      </c>
      <c r="T13" s="17">
        <v>0.43082099704716298</v>
      </c>
      <c r="U13" s="17">
        <v>0.46133997941213201</v>
      </c>
      <c r="V13" s="17">
        <v>0.42082170441535199</v>
      </c>
      <c r="W13" s="17">
        <v>0.40055501204275701</v>
      </c>
      <c r="X13" s="17">
        <v>0.26763217559631403</v>
      </c>
      <c r="Y13" s="17">
        <v>0.36003895157552102</v>
      </c>
      <c r="Z13" s="17">
        <v>0.331638673331488</v>
      </c>
      <c r="AA13" s="17">
        <v>0.30872476912742802</v>
      </c>
      <c r="AB13" s="17">
        <v>0.429076303065489</v>
      </c>
      <c r="AC13" s="17">
        <v>0.311089218395319</v>
      </c>
      <c r="AD13" s="17">
        <v>0.352053726550069</v>
      </c>
      <c r="AE13" s="17"/>
      <c r="AF13" s="17">
        <v>0.46432067038667701</v>
      </c>
      <c r="AG13" s="17">
        <v>0.26240045217166202</v>
      </c>
      <c r="AH13" s="17">
        <v>0.37203414260246997</v>
      </c>
      <c r="AI13" s="17">
        <v>0.41713179802530997</v>
      </c>
      <c r="AJ13" s="17">
        <v>0.24441143376440599</v>
      </c>
      <c r="AK13" s="17">
        <v>0.262985374950095</v>
      </c>
      <c r="AL13" s="17"/>
      <c r="AM13" s="17">
        <v>0.48351586944734598</v>
      </c>
      <c r="AN13" s="17">
        <v>0.32738104558789799</v>
      </c>
      <c r="AO13" s="17">
        <v>0.241248807301154</v>
      </c>
      <c r="AP13" s="17"/>
      <c r="AQ13" s="17">
        <v>0.44299009614010998</v>
      </c>
      <c r="AR13" s="17">
        <v>0.27699338783647798</v>
      </c>
      <c r="AS13" s="17">
        <v>0.455763515760297</v>
      </c>
      <c r="AT13" s="17">
        <v>0.381889349128126</v>
      </c>
      <c r="AU13" s="17">
        <v>0.29822082972658398</v>
      </c>
      <c r="AV13" s="17"/>
      <c r="AW13" s="17">
        <v>0.44328878996951498</v>
      </c>
      <c r="AX13" s="17">
        <v>0.256469873935953</v>
      </c>
      <c r="AY13" s="17">
        <v>0.46814263754500002</v>
      </c>
      <c r="AZ13" s="17">
        <v>0.477616926647282</v>
      </c>
      <c r="BA13" s="17">
        <v>0.29072179918490398</v>
      </c>
      <c r="BB13" s="17"/>
      <c r="BC13" s="17">
        <v>0.22618245343995899</v>
      </c>
      <c r="BD13" s="17">
        <v>0.42970137620873</v>
      </c>
      <c r="BE13" s="17">
        <v>0.42964909835105902</v>
      </c>
      <c r="BF13" s="17">
        <v>0.46000653517243201</v>
      </c>
      <c r="BG13" s="17">
        <v>0.22869712893045099</v>
      </c>
      <c r="BH13" s="17">
        <v>0.40672891504755698</v>
      </c>
      <c r="BI13" s="17"/>
      <c r="BJ13" s="17">
        <v>0.417786514530885</v>
      </c>
      <c r="BK13" s="17">
        <v>0.40605961474624003</v>
      </c>
      <c r="BL13" s="17">
        <v>0.31115274006287802</v>
      </c>
      <c r="BM13" s="17">
        <v>0.16366729576646999</v>
      </c>
      <c r="BN13" s="17">
        <v>0.117714205647434</v>
      </c>
    </row>
    <row r="14" spans="2:66" x14ac:dyDescent="0.35">
      <c r="B14" s="18" t="s">
        <v>87</v>
      </c>
      <c r="C14" s="19">
        <v>0.12662784001476099</v>
      </c>
      <c r="D14" s="19">
        <v>8.7841193174848398E-2</v>
      </c>
      <c r="E14" s="19">
        <v>0.16567533044744401</v>
      </c>
      <c r="F14" s="19"/>
      <c r="G14" s="19">
        <v>0.172678191503814</v>
      </c>
      <c r="H14" s="19">
        <v>0.11620891650123701</v>
      </c>
      <c r="I14" s="19">
        <v>0.13835058852545201</v>
      </c>
      <c r="J14" s="19">
        <v>0.12738729114877401</v>
      </c>
      <c r="K14" s="19">
        <v>0.15007526945352301</v>
      </c>
      <c r="L14" s="19">
        <v>7.8345990856178799E-2</v>
      </c>
      <c r="M14" s="19"/>
      <c r="N14" s="19">
        <v>7.3844400807590194E-2</v>
      </c>
      <c r="O14" s="19">
        <v>0.14183346387665</v>
      </c>
      <c r="P14" s="19">
        <v>0.13193700397805699</v>
      </c>
      <c r="Q14" s="19">
        <v>0.16044890876064599</v>
      </c>
      <c r="R14" s="19"/>
      <c r="S14" s="19">
        <v>0.14505109974416899</v>
      </c>
      <c r="T14" s="19">
        <v>0.13372797087962701</v>
      </c>
      <c r="U14" s="19">
        <v>0.13850329642319401</v>
      </c>
      <c r="V14" s="19">
        <v>0.133289735496983</v>
      </c>
      <c r="W14" s="19">
        <v>0.108479379343954</v>
      </c>
      <c r="X14" s="19">
        <v>8.8124277263657305E-2</v>
      </c>
      <c r="Y14" s="19">
        <v>0.14098437224171101</v>
      </c>
      <c r="Z14" s="19">
        <v>0.109067344570544</v>
      </c>
      <c r="AA14" s="19">
        <v>0.13700494179970801</v>
      </c>
      <c r="AB14" s="19">
        <v>0.100565378707478</v>
      </c>
      <c r="AC14" s="19">
        <v>0.16537864935305299</v>
      </c>
      <c r="AD14" s="19">
        <v>7.6181909556740299E-2</v>
      </c>
      <c r="AE14" s="19"/>
      <c r="AF14" s="19">
        <v>8.6794395752604295E-2</v>
      </c>
      <c r="AG14" s="19">
        <v>0.120644600438692</v>
      </c>
      <c r="AH14" s="19">
        <v>5.8245680761114298E-2</v>
      </c>
      <c r="AI14" s="19">
        <v>0.108776244178342</v>
      </c>
      <c r="AJ14" s="19">
        <v>0.15326212077847901</v>
      </c>
      <c r="AK14" s="19">
        <v>0.26756068696319202</v>
      </c>
      <c r="AL14" s="19"/>
      <c r="AM14" s="19">
        <v>8.2436815513038303E-2</v>
      </c>
      <c r="AN14" s="19">
        <v>0.12318081816090801</v>
      </c>
      <c r="AO14" s="19">
        <v>0.180804824347088</v>
      </c>
      <c r="AP14" s="19"/>
      <c r="AQ14" s="19">
        <v>0.104141155043178</v>
      </c>
      <c r="AR14" s="19">
        <v>0.121110244061127</v>
      </c>
      <c r="AS14" s="19">
        <v>7.3473418870316901E-2</v>
      </c>
      <c r="AT14" s="19">
        <v>0.14064345876676099</v>
      </c>
      <c r="AU14" s="19">
        <v>0.18501536255789999</v>
      </c>
      <c r="AV14" s="19"/>
      <c r="AW14" s="19">
        <v>0.104939288900742</v>
      </c>
      <c r="AX14" s="19">
        <v>0.117817021760761</v>
      </c>
      <c r="AY14" s="19">
        <v>7.9343662235225196E-2</v>
      </c>
      <c r="AZ14" s="19">
        <v>0.100871001585861</v>
      </c>
      <c r="BA14" s="19">
        <v>0.12558192779111499</v>
      </c>
      <c r="BB14" s="19"/>
      <c r="BC14" s="19">
        <v>0.111941388596869</v>
      </c>
      <c r="BD14" s="19">
        <v>0.107238105756797</v>
      </c>
      <c r="BE14" s="19">
        <v>8.8470511768676499E-2</v>
      </c>
      <c r="BF14" s="19">
        <v>0.118264881943585</v>
      </c>
      <c r="BG14" s="19">
        <v>0.147786800004816</v>
      </c>
      <c r="BH14" s="19">
        <v>0.25054774331884699</v>
      </c>
      <c r="BI14" s="19"/>
      <c r="BJ14" s="19">
        <v>0.155852980392711</v>
      </c>
      <c r="BK14" s="19">
        <v>0.15366951031078099</v>
      </c>
      <c r="BL14" s="19">
        <v>0.111214319170567</v>
      </c>
      <c r="BM14" s="19">
        <v>9.0418460685573396E-2</v>
      </c>
      <c r="BN14" s="19">
        <v>7.1873530339084696E-2</v>
      </c>
    </row>
    <row r="15" spans="2:66" x14ac:dyDescent="0.35">
      <c r="B15" s="16"/>
    </row>
    <row r="16" spans="2:66" x14ac:dyDescent="0.35">
      <c r="B16" t="s">
        <v>92</v>
      </c>
    </row>
    <row r="17" spans="2:2" x14ac:dyDescent="0.35">
      <c r="B17" t="s">
        <v>93</v>
      </c>
    </row>
    <row r="19" spans="2:2" x14ac:dyDescent="0.35">
      <c r="B19"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N19"/>
  <sheetViews>
    <sheetView showGridLines="0" workbookViewId="0">
      <pane xSplit="2" topLeftCell="C1" activePane="topRight" state="frozen"/>
      <selection activeCell="E8" sqref="E8"/>
      <selection pane="topRight" activeCell="C9" sqref="C9:C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155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147</v>
      </c>
      <c r="C9" s="17">
        <v>7.5143836200538605E-2</v>
      </c>
      <c r="D9" s="17">
        <v>9.2305013776406195E-2</v>
      </c>
      <c r="E9" s="17">
        <v>5.8298863508053501E-2</v>
      </c>
      <c r="F9" s="17"/>
      <c r="G9" s="17">
        <v>0.125117669546293</v>
      </c>
      <c r="H9" s="17">
        <v>0.12148140577908199</v>
      </c>
      <c r="I9" s="17">
        <v>8.1894646535321802E-2</v>
      </c>
      <c r="J9" s="17">
        <v>5.2550357294044198E-2</v>
      </c>
      <c r="K9" s="17">
        <v>2.90791366744848E-2</v>
      </c>
      <c r="L9" s="17">
        <v>4.7556295285879097E-2</v>
      </c>
      <c r="M9" s="17"/>
      <c r="N9" s="17">
        <v>0.106636766394439</v>
      </c>
      <c r="O9" s="17">
        <v>4.6391055344677801E-2</v>
      </c>
      <c r="P9" s="17">
        <v>9.0449593412811793E-2</v>
      </c>
      <c r="Q9" s="17">
        <v>5.8322215995102802E-2</v>
      </c>
      <c r="R9" s="17"/>
      <c r="S9" s="17">
        <v>0.14578484693765401</v>
      </c>
      <c r="T9" s="17">
        <v>5.5832011924372302E-2</v>
      </c>
      <c r="U9" s="17">
        <v>2.84767566342616E-2</v>
      </c>
      <c r="V9" s="17">
        <v>8.7625890526078304E-2</v>
      </c>
      <c r="W9" s="17">
        <v>4.4015520606522703E-2</v>
      </c>
      <c r="X9" s="17">
        <v>8.8180515664998294E-2</v>
      </c>
      <c r="Y9" s="17">
        <v>5.9551400815571497E-2</v>
      </c>
      <c r="Z9" s="17">
        <v>7.9092409840068198E-2</v>
      </c>
      <c r="AA9" s="17">
        <v>7.6851024405666699E-2</v>
      </c>
      <c r="AB9" s="17">
        <v>4.4696953774882302E-2</v>
      </c>
      <c r="AC9" s="17">
        <v>9.0958075129419697E-2</v>
      </c>
      <c r="AD9" s="17">
        <v>4.3893349988491003E-2</v>
      </c>
      <c r="AE9" s="17"/>
      <c r="AF9" s="17">
        <v>7.9200419226086699E-2</v>
      </c>
      <c r="AG9" s="17">
        <v>4.5479571814030499E-2</v>
      </c>
      <c r="AH9" s="17">
        <v>0.113924993264421</v>
      </c>
      <c r="AI9" s="17">
        <v>7.7391847710535505E-2</v>
      </c>
      <c r="AJ9" s="17">
        <v>9.6285817217715203E-2</v>
      </c>
      <c r="AK9" s="17">
        <v>4.2895941569434902E-2</v>
      </c>
      <c r="AL9" s="17"/>
      <c r="AM9" s="17">
        <v>6.6507212872026406E-2</v>
      </c>
      <c r="AN9" s="17">
        <v>7.7753238512488998E-2</v>
      </c>
      <c r="AO9" s="17">
        <v>9.1602846521285294E-2</v>
      </c>
      <c r="AP9" s="17"/>
      <c r="AQ9" s="17">
        <v>8.1160963383206899E-2</v>
      </c>
      <c r="AR9" s="17">
        <v>9.0127240738383005E-2</v>
      </c>
      <c r="AS9" s="17">
        <v>4.7894068026306101E-2</v>
      </c>
      <c r="AT9" s="17">
        <v>0.14608054182098101</v>
      </c>
      <c r="AU9" s="17">
        <v>8.2216182650957995E-2</v>
      </c>
      <c r="AV9" s="17"/>
      <c r="AW9" s="17">
        <v>6.7054236821326593E-2</v>
      </c>
      <c r="AX9" s="17">
        <v>0.104035026303277</v>
      </c>
      <c r="AY9" s="17">
        <v>3.63583230229656E-2</v>
      </c>
      <c r="AZ9" s="17">
        <v>8.8407260578566196E-2</v>
      </c>
      <c r="BA9" s="17">
        <v>3.7218451993539403E-2</v>
      </c>
      <c r="BB9" s="17"/>
      <c r="BC9" s="17">
        <v>0.100733266716922</v>
      </c>
      <c r="BD9" s="17">
        <v>8.3236396438897506E-2</v>
      </c>
      <c r="BE9" s="17">
        <v>4.0049318668325798E-2</v>
      </c>
      <c r="BF9" s="17">
        <v>8.3804157765757906E-2</v>
      </c>
      <c r="BG9" s="17">
        <v>7.1738889558664296E-2</v>
      </c>
      <c r="BH9" s="17">
        <v>2.79291275981664E-2</v>
      </c>
      <c r="BI9" s="17"/>
      <c r="BJ9" s="17">
        <v>3.5848303385088903E-2</v>
      </c>
      <c r="BK9" s="17">
        <v>5.2568833997461199E-2</v>
      </c>
      <c r="BL9" s="17">
        <v>8.9112648621176405E-2</v>
      </c>
      <c r="BM9" s="17">
        <v>0.14314334863370601</v>
      </c>
      <c r="BN9" s="17">
        <v>0.270702636859393</v>
      </c>
    </row>
    <row r="10" spans="2:66" ht="29" x14ac:dyDescent="0.35">
      <c r="B10" s="18" t="s">
        <v>148</v>
      </c>
      <c r="C10" s="17">
        <v>0.16235233542156599</v>
      </c>
      <c r="D10" s="17">
        <v>0.17340969023929001</v>
      </c>
      <c r="E10" s="17">
        <v>0.151096341984338</v>
      </c>
      <c r="F10" s="17"/>
      <c r="G10" s="17">
        <v>0.22813907668429001</v>
      </c>
      <c r="H10" s="17">
        <v>0.24263885425387099</v>
      </c>
      <c r="I10" s="17">
        <v>0.17776691200417899</v>
      </c>
      <c r="J10" s="17">
        <v>0.13855343039089299</v>
      </c>
      <c r="K10" s="17">
        <v>0.11374867615543199</v>
      </c>
      <c r="L10" s="17">
        <v>9.2226739617237694E-2</v>
      </c>
      <c r="M10" s="17"/>
      <c r="N10" s="17">
        <v>0.21675041120647601</v>
      </c>
      <c r="O10" s="17">
        <v>0.16178641313324901</v>
      </c>
      <c r="P10" s="17">
        <v>0.15300223458020301</v>
      </c>
      <c r="Q10" s="17">
        <v>0.114150249155319</v>
      </c>
      <c r="R10" s="17"/>
      <c r="S10" s="17">
        <v>0.23387127694108001</v>
      </c>
      <c r="T10" s="17">
        <v>0.13095664358431799</v>
      </c>
      <c r="U10" s="17">
        <v>0.14779651491658899</v>
      </c>
      <c r="V10" s="17">
        <v>0.12124274022885199</v>
      </c>
      <c r="W10" s="17">
        <v>0.12272813023174201</v>
      </c>
      <c r="X10" s="17">
        <v>0.207048365102563</v>
      </c>
      <c r="Y10" s="17">
        <v>0.16300023343877601</v>
      </c>
      <c r="Z10" s="17">
        <v>0.20473296676153699</v>
      </c>
      <c r="AA10" s="17">
        <v>0.169345819291147</v>
      </c>
      <c r="AB10" s="17">
        <v>0.12176623530795</v>
      </c>
      <c r="AC10" s="17">
        <v>0.13156516336273699</v>
      </c>
      <c r="AD10" s="17">
        <v>0.17358421065478799</v>
      </c>
      <c r="AE10" s="17"/>
      <c r="AF10" s="17">
        <v>0.13924392497843399</v>
      </c>
      <c r="AG10" s="17">
        <v>0.20509458627757901</v>
      </c>
      <c r="AH10" s="17">
        <v>0.169453559407336</v>
      </c>
      <c r="AI10" s="17">
        <v>9.2192211258956797E-2</v>
      </c>
      <c r="AJ10" s="17">
        <v>0.18627698662764799</v>
      </c>
      <c r="AK10" s="17">
        <v>0.143067915967901</v>
      </c>
      <c r="AL10" s="17"/>
      <c r="AM10" s="17">
        <v>0.158229892536351</v>
      </c>
      <c r="AN10" s="17">
        <v>0.15384112658128901</v>
      </c>
      <c r="AO10" s="17">
        <v>0.17882792050464399</v>
      </c>
      <c r="AP10" s="17"/>
      <c r="AQ10" s="17">
        <v>0.138806986352245</v>
      </c>
      <c r="AR10" s="17">
        <v>0.20081057531964999</v>
      </c>
      <c r="AS10" s="17">
        <v>9.3479885630249906E-2</v>
      </c>
      <c r="AT10" s="17">
        <v>0.20405302895903699</v>
      </c>
      <c r="AU10" s="17">
        <v>0.14182613366362801</v>
      </c>
      <c r="AV10" s="17"/>
      <c r="AW10" s="17">
        <v>0.145462859066811</v>
      </c>
      <c r="AX10" s="17">
        <v>0.21002874408116001</v>
      </c>
      <c r="AY10" s="17">
        <v>0.12355110925872299</v>
      </c>
      <c r="AZ10" s="17">
        <v>0.15896363350600901</v>
      </c>
      <c r="BA10" s="17">
        <v>0.134325340846778</v>
      </c>
      <c r="BB10" s="17"/>
      <c r="BC10" s="17">
        <v>0.213301835161153</v>
      </c>
      <c r="BD10" s="17">
        <v>0.15990687461852399</v>
      </c>
      <c r="BE10" s="17">
        <v>0.134563466384898</v>
      </c>
      <c r="BF10" s="17">
        <v>0.14988515307140901</v>
      </c>
      <c r="BG10" s="17">
        <v>0.18373599650219299</v>
      </c>
      <c r="BH10" s="17">
        <v>8.5440554349991302E-2</v>
      </c>
      <c r="BI10" s="17"/>
      <c r="BJ10" s="17">
        <v>0.131018310724941</v>
      </c>
      <c r="BK10" s="17">
        <v>0.14114245309478299</v>
      </c>
      <c r="BL10" s="17">
        <v>0.19769743699192599</v>
      </c>
      <c r="BM10" s="17">
        <v>0.20072288427641899</v>
      </c>
      <c r="BN10" s="17">
        <v>0.17370923633625099</v>
      </c>
    </row>
    <row r="11" spans="2:66" ht="29" x14ac:dyDescent="0.35">
      <c r="B11" s="18" t="s">
        <v>149</v>
      </c>
      <c r="C11" s="17">
        <v>0.24372083717131501</v>
      </c>
      <c r="D11" s="17">
        <v>0.250149172606486</v>
      </c>
      <c r="E11" s="17">
        <v>0.23602321652247199</v>
      </c>
      <c r="F11" s="17"/>
      <c r="G11" s="17">
        <v>0.315730588229229</v>
      </c>
      <c r="H11" s="17">
        <v>0.27015912086147797</v>
      </c>
      <c r="I11" s="17">
        <v>0.275301063723978</v>
      </c>
      <c r="J11" s="17">
        <v>0.25000129769387203</v>
      </c>
      <c r="K11" s="17">
        <v>0.17587681520561799</v>
      </c>
      <c r="L11" s="17">
        <v>0.18864516900723299</v>
      </c>
      <c r="M11" s="17"/>
      <c r="N11" s="17">
        <v>0.24309150719702599</v>
      </c>
      <c r="O11" s="17">
        <v>0.253227504912998</v>
      </c>
      <c r="P11" s="17">
        <v>0.25925457080605502</v>
      </c>
      <c r="Q11" s="17">
        <v>0.22144611994284799</v>
      </c>
      <c r="R11" s="17"/>
      <c r="S11" s="17">
        <v>0.241401696578569</v>
      </c>
      <c r="T11" s="17">
        <v>0.19262859912206901</v>
      </c>
      <c r="U11" s="17">
        <v>0.24166379957530601</v>
      </c>
      <c r="V11" s="17">
        <v>0.24109602544229</v>
      </c>
      <c r="W11" s="17">
        <v>0.30891097501321901</v>
      </c>
      <c r="X11" s="17">
        <v>0.19228218882416501</v>
      </c>
      <c r="Y11" s="17">
        <v>0.30408336054517598</v>
      </c>
      <c r="Z11" s="17">
        <v>0.24276142532006001</v>
      </c>
      <c r="AA11" s="17">
        <v>0.26043563675249898</v>
      </c>
      <c r="AB11" s="17">
        <v>0.24646601487181299</v>
      </c>
      <c r="AC11" s="17">
        <v>0.25361264608973599</v>
      </c>
      <c r="AD11" s="17">
        <v>0.24645629910675701</v>
      </c>
      <c r="AE11" s="17"/>
      <c r="AF11" s="17">
        <v>0.21533909849757699</v>
      </c>
      <c r="AG11" s="17">
        <v>0.26749360709197001</v>
      </c>
      <c r="AH11" s="17">
        <v>0.195296875060158</v>
      </c>
      <c r="AI11" s="17">
        <v>0.263831927370974</v>
      </c>
      <c r="AJ11" s="17">
        <v>0.27191608426111802</v>
      </c>
      <c r="AK11" s="17">
        <v>0.30208675515884598</v>
      </c>
      <c r="AL11" s="17"/>
      <c r="AM11" s="17">
        <v>0.2140865661944</v>
      </c>
      <c r="AN11" s="17">
        <v>0.25116605715488599</v>
      </c>
      <c r="AO11" s="17">
        <v>0.22887459234173099</v>
      </c>
      <c r="AP11" s="17"/>
      <c r="AQ11" s="17">
        <v>0.215652005214302</v>
      </c>
      <c r="AR11" s="17">
        <v>0.26292746243286402</v>
      </c>
      <c r="AS11" s="17">
        <v>0.317518692328701</v>
      </c>
      <c r="AT11" s="17">
        <v>9.60104221260102E-2</v>
      </c>
      <c r="AU11" s="17">
        <v>0.19876236061563901</v>
      </c>
      <c r="AV11" s="17"/>
      <c r="AW11" s="17">
        <v>0.210469600984344</v>
      </c>
      <c r="AX11" s="17">
        <v>0.26250043709604098</v>
      </c>
      <c r="AY11" s="17">
        <v>0.311237274909688</v>
      </c>
      <c r="AZ11" s="17">
        <v>0.148326538872709</v>
      </c>
      <c r="BA11" s="17">
        <v>0.34793690057315502</v>
      </c>
      <c r="BB11" s="17"/>
      <c r="BC11" s="17">
        <v>0.28482094732129298</v>
      </c>
      <c r="BD11" s="17">
        <v>0.21394055957364499</v>
      </c>
      <c r="BE11" s="17">
        <v>0.272535117080203</v>
      </c>
      <c r="BF11" s="17">
        <v>0.17798626141917701</v>
      </c>
      <c r="BG11" s="17">
        <v>0.28875015478563998</v>
      </c>
      <c r="BH11" s="17">
        <v>0.24894730722761699</v>
      </c>
      <c r="BI11" s="17"/>
      <c r="BJ11" s="17">
        <v>0.21844402815558001</v>
      </c>
      <c r="BK11" s="17">
        <v>0.26125727990106301</v>
      </c>
      <c r="BL11" s="17">
        <v>0.24069490669965299</v>
      </c>
      <c r="BM11" s="17">
        <v>0.28973638868399099</v>
      </c>
      <c r="BN11" s="17">
        <v>0.205499126764739</v>
      </c>
    </row>
    <row r="12" spans="2:66" ht="43.5" x14ac:dyDescent="0.35">
      <c r="B12" s="18" t="s">
        <v>150</v>
      </c>
      <c r="C12" s="17">
        <v>0.16084824130459499</v>
      </c>
      <c r="D12" s="17">
        <v>0.15637917832817599</v>
      </c>
      <c r="E12" s="17">
        <v>0.1667956456262</v>
      </c>
      <c r="F12" s="17"/>
      <c r="G12" s="17">
        <v>0.111435772353464</v>
      </c>
      <c r="H12" s="17">
        <v>0.13983554234807299</v>
      </c>
      <c r="I12" s="17">
        <v>0.16408736702743501</v>
      </c>
      <c r="J12" s="17">
        <v>0.155486636233341</v>
      </c>
      <c r="K12" s="17">
        <v>0.207327127933633</v>
      </c>
      <c r="L12" s="17">
        <v>0.18169591886952699</v>
      </c>
      <c r="M12" s="17"/>
      <c r="N12" s="17">
        <v>0.167612268790374</v>
      </c>
      <c r="O12" s="17">
        <v>0.16761124356370599</v>
      </c>
      <c r="P12" s="17">
        <v>0.158051554271113</v>
      </c>
      <c r="Q12" s="17">
        <v>0.14836360631533699</v>
      </c>
      <c r="R12" s="17"/>
      <c r="S12" s="17">
        <v>0.111979088763502</v>
      </c>
      <c r="T12" s="17">
        <v>0.173235669944659</v>
      </c>
      <c r="U12" s="17">
        <v>0.22398122824560801</v>
      </c>
      <c r="V12" s="17">
        <v>0.12620879351929501</v>
      </c>
      <c r="W12" s="17">
        <v>0.10106548678782799</v>
      </c>
      <c r="X12" s="17">
        <v>0.20968807230345801</v>
      </c>
      <c r="Y12" s="17">
        <v>0.11721485682133501</v>
      </c>
      <c r="Z12" s="17">
        <v>0.210074373426858</v>
      </c>
      <c r="AA12" s="17">
        <v>0.169738718161248</v>
      </c>
      <c r="AB12" s="17">
        <v>0.170180357647047</v>
      </c>
      <c r="AC12" s="17">
        <v>0.16781175916313401</v>
      </c>
      <c r="AD12" s="17">
        <v>0.24268657977944699</v>
      </c>
      <c r="AE12" s="17"/>
      <c r="AF12" s="17">
        <v>0.177758275625852</v>
      </c>
      <c r="AG12" s="17">
        <v>0.18604667223304899</v>
      </c>
      <c r="AH12" s="17">
        <v>0.111630101364943</v>
      </c>
      <c r="AI12" s="17">
        <v>0.146828665209572</v>
      </c>
      <c r="AJ12" s="17">
        <v>0.12208396442236299</v>
      </c>
      <c r="AK12" s="17">
        <v>0.13444725418751099</v>
      </c>
      <c r="AL12" s="17"/>
      <c r="AM12" s="17">
        <v>0.159345824380278</v>
      </c>
      <c r="AN12" s="17">
        <v>0.17148014792862201</v>
      </c>
      <c r="AO12" s="17">
        <v>0.17223822621148499</v>
      </c>
      <c r="AP12" s="17"/>
      <c r="AQ12" s="17">
        <v>0.158237411380035</v>
      </c>
      <c r="AR12" s="17">
        <v>0.16600495411058599</v>
      </c>
      <c r="AS12" s="17">
        <v>0.16740410701632999</v>
      </c>
      <c r="AT12" s="17">
        <v>0.12882395535736799</v>
      </c>
      <c r="AU12" s="17">
        <v>0.19100926207841201</v>
      </c>
      <c r="AV12" s="17"/>
      <c r="AW12" s="17">
        <v>0.175218471502053</v>
      </c>
      <c r="AX12" s="17">
        <v>0.15843887063534801</v>
      </c>
      <c r="AY12" s="17">
        <v>0.16408149473258701</v>
      </c>
      <c r="AZ12" s="17">
        <v>0.151028790458518</v>
      </c>
      <c r="BA12" s="17">
        <v>0.17217606758898199</v>
      </c>
      <c r="BB12" s="17"/>
      <c r="BC12" s="17">
        <v>0.155927551191897</v>
      </c>
      <c r="BD12" s="17">
        <v>0.16636316689369299</v>
      </c>
      <c r="BE12" s="17">
        <v>0.186895447980235</v>
      </c>
      <c r="BF12" s="17">
        <v>0.14460664674132201</v>
      </c>
      <c r="BG12" s="17">
        <v>0.15853007436585401</v>
      </c>
      <c r="BH12" s="17">
        <v>0.15983919485238199</v>
      </c>
      <c r="BI12" s="17"/>
      <c r="BJ12" s="17">
        <v>0.15775061023883399</v>
      </c>
      <c r="BK12" s="17">
        <v>0.15267079968924899</v>
      </c>
      <c r="BL12" s="17">
        <v>0.17646035808662799</v>
      </c>
      <c r="BM12" s="17">
        <v>0.15067789149511501</v>
      </c>
      <c r="BN12" s="17">
        <v>0.15920784402748001</v>
      </c>
    </row>
    <row r="13" spans="2:66" ht="29" x14ac:dyDescent="0.35">
      <c r="B13" s="18" t="s">
        <v>151</v>
      </c>
      <c r="C13" s="17">
        <v>0.18417990022817099</v>
      </c>
      <c r="D13" s="17">
        <v>0.187098774462201</v>
      </c>
      <c r="E13" s="17">
        <v>0.181988552469694</v>
      </c>
      <c r="F13" s="17"/>
      <c r="G13" s="17">
        <v>4.4561159348590298E-2</v>
      </c>
      <c r="H13" s="17">
        <v>9.8380452930498893E-2</v>
      </c>
      <c r="I13" s="17">
        <v>0.141173296095744</v>
      </c>
      <c r="J13" s="17">
        <v>0.20461816605557701</v>
      </c>
      <c r="K13" s="17">
        <v>0.26951163811932799</v>
      </c>
      <c r="L13" s="17">
        <v>0.308855768115888</v>
      </c>
      <c r="M13" s="17"/>
      <c r="N13" s="17">
        <v>0.14574314792836199</v>
      </c>
      <c r="O13" s="17">
        <v>0.192793381628833</v>
      </c>
      <c r="P13" s="17">
        <v>0.15140774701446999</v>
      </c>
      <c r="Q13" s="17">
        <v>0.24534079522223001</v>
      </c>
      <c r="R13" s="17"/>
      <c r="S13" s="17">
        <v>0.140284067865769</v>
      </c>
      <c r="T13" s="17">
        <v>0.23064012140988099</v>
      </c>
      <c r="U13" s="17">
        <v>0.20738229671724401</v>
      </c>
      <c r="V13" s="17">
        <v>0.19455605210871699</v>
      </c>
      <c r="W13" s="17">
        <v>0.238794849279541</v>
      </c>
      <c r="X13" s="17">
        <v>0.158802165108055</v>
      </c>
      <c r="Y13" s="17">
        <v>0.181215611325517</v>
      </c>
      <c r="Z13" s="17">
        <v>0.171364460028996</v>
      </c>
      <c r="AA13" s="17">
        <v>0.13053657251078901</v>
      </c>
      <c r="AB13" s="17">
        <v>0.242493062348619</v>
      </c>
      <c r="AC13" s="17">
        <v>0.15588272130816899</v>
      </c>
      <c r="AD13" s="17">
        <v>0.13816168117031799</v>
      </c>
      <c r="AE13" s="17"/>
      <c r="AF13" s="17">
        <v>0.21826068594459</v>
      </c>
      <c r="AG13" s="17">
        <v>0.13933695145841199</v>
      </c>
      <c r="AH13" s="17">
        <v>0.225045284714539</v>
      </c>
      <c r="AI13" s="17">
        <v>0.26603943277312597</v>
      </c>
      <c r="AJ13" s="17">
        <v>0.15405530383867</v>
      </c>
      <c r="AK13" s="17">
        <v>9.4071495725915E-2</v>
      </c>
      <c r="AL13" s="17"/>
      <c r="AM13" s="17">
        <v>0.25464238757707103</v>
      </c>
      <c r="AN13" s="17">
        <v>0.17456678058543099</v>
      </c>
      <c r="AO13" s="17">
        <v>0.125124191538452</v>
      </c>
      <c r="AP13" s="17"/>
      <c r="AQ13" s="17">
        <v>0.23882694718091901</v>
      </c>
      <c r="AR13" s="17">
        <v>0.129301234393396</v>
      </c>
      <c r="AS13" s="17">
        <v>0.235544374526828</v>
      </c>
      <c r="AT13" s="17">
        <v>0.20104626608210699</v>
      </c>
      <c r="AU13" s="17">
        <v>0.160589384855826</v>
      </c>
      <c r="AV13" s="17"/>
      <c r="AW13" s="17">
        <v>0.22849964010052101</v>
      </c>
      <c r="AX13" s="17">
        <v>0.124091161900251</v>
      </c>
      <c r="AY13" s="17">
        <v>0.23547910500406699</v>
      </c>
      <c r="AZ13" s="17">
        <v>0.28116033474524099</v>
      </c>
      <c r="BA13" s="17">
        <v>0.112828566349259</v>
      </c>
      <c r="BB13" s="17"/>
      <c r="BC13" s="17">
        <v>0.115438600340858</v>
      </c>
      <c r="BD13" s="17">
        <v>0.21389689586882099</v>
      </c>
      <c r="BE13" s="17">
        <v>0.21651798509623299</v>
      </c>
      <c r="BF13" s="17">
        <v>0.27116657874469402</v>
      </c>
      <c r="BG13" s="17">
        <v>0.104848698752895</v>
      </c>
      <c r="BH13" s="17">
        <v>0.20136068156559001</v>
      </c>
      <c r="BI13" s="17"/>
      <c r="BJ13" s="17">
        <v>0.252148832136876</v>
      </c>
      <c r="BK13" s="17">
        <v>0.193126331762172</v>
      </c>
      <c r="BL13" s="17">
        <v>0.15654580509980501</v>
      </c>
      <c r="BM13" s="17">
        <v>9.0175189393079794E-2</v>
      </c>
      <c r="BN13" s="17">
        <v>9.2766318715953394E-2</v>
      </c>
    </row>
    <row r="14" spans="2:66" x14ac:dyDescent="0.35">
      <c r="B14" s="18" t="s">
        <v>87</v>
      </c>
      <c r="C14" s="19">
        <v>0.17375484967381499</v>
      </c>
      <c r="D14" s="19">
        <v>0.14065817058744201</v>
      </c>
      <c r="E14" s="19">
        <v>0.20579737988924299</v>
      </c>
      <c r="F14" s="19"/>
      <c r="G14" s="19">
        <v>0.17501573383813401</v>
      </c>
      <c r="H14" s="19">
        <v>0.12750462382699801</v>
      </c>
      <c r="I14" s="19">
        <v>0.159776714613343</v>
      </c>
      <c r="J14" s="19">
        <v>0.19879011233227301</v>
      </c>
      <c r="K14" s="19">
        <v>0.204456605911503</v>
      </c>
      <c r="L14" s="19">
        <v>0.18102010910423499</v>
      </c>
      <c r="M14" s="19"/>
      <c r="N14" s="19">
        <v>0.120165898483323</v>
      </c>
      <c r="O14" s="19">
        <v>0.178190401416535</v>
      </c>
      <c r="P14" s="19">
        <v>0.187834299915347</v>
      </c>
      <c r="Q14" s="19">
        <v>0.21237701336916301</v>
      </c>
      <c r="R14" s="19"/>
      <c r="S14" s="19">
        <v>0.126679022913426</v>
      </c>
      <c r="T14" s="19">
        <v>0.216706954014701</v>
      </c>
      <c r="U14" s="19">
        <v>0.15069940391099099</v>
      </c>
      <c r="V14" s="19">
        <v>0.22927049817476799</v>
      </c>
      <c r="W14" s="19">
        <v>0.184485038081147</v>
      </c>
      <c r="X14" s="19">
        <v>0.14399869299676099</v>
      </c>
      <c r="Y14" s="19">
        <v>0.174934537053624</v>
      </c>
      <c r="Z14" s="19">
        <v>9.1974364622480403E-2</v>
      </c>
      <c r="AA14" s="19">
        <v>0.19309222887864899</v>
      </c>
      <c r="AB14" s="19">
        <v>0.174397376049688</v>
      </c>
      <c r="AC14" s="19">
        <v>0.20016963494680501</v>
      </c>
      <c r="AD14" s="19">
        <v>0.15521787930019801</v>
      </c>
      <c r="AE14" s="19"/>
      <c r="AF14" s="19">
        <v>0.17019759572745999</v>
      </c>
      <c r="AG14" s="19">
        <v>0.15654861112496099</v>
      </c>
      <c r="AH14" s="19">
        <v>5.8245680761114298E-2</v>
      </c>
      <c r="AI14" s="19">
        <v>0.15371591567683501</v>
      </c>
      <c r="AJ14" s="19">
        <v>0.16938184363248601</v>
      </c>
      <c r="AK14" s="19">
        <v>0.28343063739039298</v>
      </c>
      <c r="AL14" s="19"/>
      <c r="AM14" s="19">
        <v>0.14718811643987401</v>
      </c>
      <c r="AN14" s="19">
        <v>0.171192649237283</v>
      </c>
      <c r="AO14" s="19">
        <v>0.20333222288240199</v>
      </c>
      <c r="AP14" s="19"/>
      <c r="AQ14" s="19">
        <v>0.16731568648929199</v>
      </c>
      <c r="AR14" s="19">
        <v>0.150828533005122</v>
      </c>
      <c r="AS14" s="19">
        <v>0.13815887247158501</v>
      </c>
      <c r="AT14" s="19">
        <v>0.22398578565449601</v>
      </c>
      <c r="AU14" s="19">
        <v>0.22559667613553699</v>
      </c>
      <c r="AV14" s="19"/>
      <c r="AW14" s="19">
        <v>0.17329519152494499</v>
      </c>
      <c r="AX14" s="19">
        <v>0.14090575998392399</v>
      </c>
      <c r="AY14" s="19">
        <v>0.129292693071968</v>
      </c>
      <c r="AZ14" s="19">
        <v>0.17211344183895599</v>
      </c>
      <c r="BA14" s="19">
        <v>0.19551467264828601</v>
      </c>
      <c r="BB14" s="19"/>
      <c r="BC14" s="19">
        <v>0.129777799267877</v>
      </c>
      <c r="BD14" s="19">
        <v>0.16265610660641999</v>
      </c>
      <c r="BE14" s="19">
        <v>0.14943866479010501</v>
      </c>
      <c r="BF14" s="19">
        <v>0.17255120225764001</v>
      </c>
      <c r="BG14" s="19">
        <v>0.192396186034753</v>
      </c>
      <c r="BH14" s="19">
        <v>0.27648313440625299</v>
      </c>
      <c r="BI14" s="19"/>
      <c r="BJ14" s="19">
        <v>0.20478991535867999</v>
      </c>
      <c r="BK14" s="19">
        <v>0.199234301555272</v>
      </c>
      <c r="BL14" s="19">
        <v>0.139488844500811</v>
      </c>
      <c r="BM14" s="19">
        <v>0.125544297517689</v>
      </c>
      <c r="BN14" s="19">
        <v>9.8114837296183394E-2</v>
      </c>
    </row>
    <row r="15" spans="2:66" x14ac:dyDescent="0.35">
      <c r="B15" s="16"/>
    </row>
    <row r="16" spans="2:66" x14ac:dyDescent="0.35">
      <c r="B16" t="s">
        <v>92</v>
      </c>
    </row>
    <row r="17" spans="2:2" x14ac:dyDescent="0.35">
      <c r="B17" t="s">
        <v>93</v>
      </c>
    </row>
    <row r="19" spans="2:2" x14ac:dyDescent="0.35">
      <c r="B19"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N19"/>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156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147</v>
      </c>
      <c r="C9" s="17">
        <v>9.0150820957385802E-2</v>
      </c>
      <c r="D9" s="17">
        <v>0.110122565717634</v>
      </c>
      <c r="E9" s="17">
        <v>6.9588859661788099E-2</v>
      </c>
      <c r="F9" s="17"/>
      <c r="G9" s="17">
        <v>0.16676431382558801</v>
      </c>
      <c r="H9" s="17">
        <v>0.188718737504666</v>
      </c>
      <c r="I9" s="17">
        <v>9.2302429885013706E-2</v>
      </c>
      <c r="J9" s="17">
        <v>4.7651368268570998E-2</v>
      </c>
      <c r="K9" s="17">
        <v>2.2485850029766399E-2</v>
      </c>
      <c r="L9" s="17">
        <v>3.6509982210261999E-2</v>
      </c>
      <c r="M9" s="17"/>
      <c r="N9" s="17">
        <v>0.159378048127822</v>
      </c>
      <c r="O9" s="17">
        <v>8.9437530450192093E-2</v>
      </c>
      <c r="P9" s="17">
        <v>6.6070642408816604E-2</v>
      </c>
      <c r="Q9" s="17">
        <v>3.6503594348411501E-2</v>
      </c>
      <c r="R9" s="17"/>
      <c r="S9" s="17">
        <v>0.20136152666700999</v>
      </c>
      <c r="T9" s="17">
        <v>3.4232407171463697E-2</v>
      </c>
      <c r="U9" s="17">
        <v>5.4045720936949801E-2</v>
      </c>
      <c r="V9" s="17">
        <v>0.10272083413161399</v>
      </c>
      <c r="W9" s="17">
        <v>9.5981977354409706E-2</v>
      </c>
      <c r="X9" s="17">
        <v>6.1063312074617501E-2</v>
      </c>
      <c r="Y9" s="17">
        <v>6.3896071655075007E-2</v>
      </c>
      <c r="Z9" s="17">
        <v>9.9721781215270394E-2</v>
      </c>
      <c r="AA9" s="17">
        <v>0.11451181500911201</v>
      </c>
      <c r="AB9" s="17">
        <v>3.8328022012809097E-2</v>
      </c>
      <c r="AC9" s="17">
        <v>9.3744327965316801E-2</v>
      </c>
      <c r="AD9" s="17">
        <v>6.1848019772287197E-2</v>
      </c>
      <c r="AE9" s="17"/>
      <c r="AF9" s="17">
        <v>9.8092043515027497E-2</v>
      </c>
      <c r="AG9" s="17">
        <v>7.1711967042173905E-2</v>
      </c>
      <c r="AH9" s="17">
        <v>6.4536619270757101E-2</v>
      </c>
      <c r="AI9" s="17">
        <v>9.6872007990244702E-2</v>
      </c>
      <c r="AJ9" s="17">
        <v>0.10688734994824101</v>
      </c>
      <c r="AK9" s="17">
        <v>4.1914551582894997E-2</v>
      </c>
      <c r="AL9" s="17"/>
      <c r="AM9" s="17">
        <v>7.7296733039161694E-2</v>
      </c>
      <c r="AN9" s="17">
        <v>9.7023663884171898E-2</v>
      </c>
      <c r="AO9" s="17">
        <v>8.37198867357518E-2</v>
      </c>
      <c r="AP9" s="17"/>
      <c r="AQ9" s="17">
        <v>8.6945618552632498E-2</v>
      </c>
      <c r="AR9" s="17">
        <v>0.13331551615297699</v>
      </c>
      <c r="AS9" s="17">
        <v>3.9622480403536803E-2</v>
      </c>
      <c r="AT9" s="17">
        <v>0.11188072528562699</v>
      </c>
      <c r="AU9" s="17">
        <v>5.9098027121378301E-2</v>
      </c>
      <c r="AV9" s="17"/>
      <c r="AW9" s="17">
        <v>7.3075566363950503E-2</v>
      </c>
      <c r="AX9" s="17">
        <v>0.15478734839054301</v>
      </c>
      <c r="AY9" s="17">
        <v>4.5591917804528301E-2</v>
      </c>
      <c r="AZ9" s="17">
        <v>5.9800417481651498E-2</v>
      </c>
      <c r="BA9" s="17">
        <v>5.0032032074953901E-2</v>
      </c>
      <c r="BB9" s="17"/>
      <c r="BC9" s="17">
        <v>0.15569443014256301</v>
      </c>
      <c r="BD9" s="17">
        <v>7.3538419310067799E-2</v>
      </c>
      <c r="BE9" s="17">
        <v>5.4929987782023397E-2</v>
      </c>
      <c r="BF9" s="17">
        <v>5.9439287349387498E-2</v>
      </c>
      <c r="BG9" s="17">
        <v>8.5710391638485497E-2</v>
      </c>
      <c r="BH9" s="17">
        <v>4.4912271699002901E-2</v>
      </c>
      <c r="BI9" s="17"/>
      <c r="BJ9" s="17">
        <v>3.7467297955808797E-2</v>
      </c>
      <c r="BK9" s="17">
        <v>4.9649956576973103E-2</v>
      </c>
      <c r="BL9" s="17">
        <v>0.120569427158031</v>
      </c>
      <c r="BM9" s="17">
        <v>0.17729172566152299</v>
      </c>
      <c r="BN9" s="17">
        <v>0.42284279547756398</v>
      </c>
    </row>
    <row r="10" spans="2:66" ht="29" x14ac:dyDescent="0.35">
      <c r="B10" s="18" t="s">
        <v>148</v>
      </c>
      <c r="C10" s="17">
        <v>0.148729425781504</v>
      </c>
      <c r="D10" s="17">
        <v>0.16575963230766599</v>
      </c>
      <c r="E10" s="17">
        <v>0.130760815028549</v>
      </c>
      <c r="F10" s="17"/>
      <c r="G10" s="17">
        <v>0.26292673211477302</v>
      </c>
      <c r="H10" s="17">
        <v>0.18687457636312399</v>
      </c>
      <c r="I10" s="17">
        <v>0.163618741837006</v>
      </c>
      <c r="J10" s="17">
        <v>0.15395325348585501</v>
      </c>
      <c r="K10" s="17">
        <v>0.111221005483456</v>
      </c>
      <c r="L10" s="17">
        <v>4.9867502007641298E-2</v>
      </c>
      <c r="M10" s="17"/>
      <c r="N10" s="17">
        <v>0.18947583595748299</v>
      </c>
      <c r="O10" s="17">
        <v>0.13113050550917901</v>
      </c>
      <c r="P10" s="17">
        <v>0.15634257599093199</v>
      </c>
      <c r="Q10" s="17">
        <v>0.11786019692799</v>
      </c>
      <c r="R10" s="17"/>
      <c r="S10" s="17">
        <v>0.180989878423756</v>
      </c>
      <c r="T10" s="17">
        <v>0.124067950277262</v>
      </c>
      <c r="U10" s="17">
        <v>0.12232643324343601</v>
      </c>
      <c r="V10" s="17">
        <v>0.120486834964638</v>
      </c>
      <c r="W10" s="17">
        <v>0.188104941962318</v>
      </c>
      <c r="X10" s="17">
        <v>0.23266311977865101</v>
      </c>
      <c r="Y10" s="17">
        <v>0.17357728705393699</v>
      </c>
      <c r="Z10" s="17">
        <v>0.11146409308051999</v>
      </c>
      <c r="AA10" s="17">
        <v>0.127966455137449</v>
      </c>
      <c r="AB10" s="17">
        <v>0.132046065814137</v>
      </c>
      <c r="AC10" s="17">
        <v>9.99241057027319E-2</v>
      </c>
      <c r="AD10" s="17">
        <v>0.10765096006784899</v>
      </c>
      <c r="AE10" s="17"/>
      <c r="AF10" s="17">
        <v>0.10911619900054099</v>
      </c>
      <c r="AG10" s="17">
        <v>0.170601257267328</v>
      </c>
      <c r="AH10" s="17">
        <v>0.19511142135314599</v>
      </c>
      <c r="AI10" s="17">
        <v>0.15109442238133</v>
      </c>
      <c r="AJ10" s="17">
        <v>0.18482616464409701</v>
      </c>
      <c r="AK10" s="17">
        <v>0.124632976912929</v>
      </c>
      <c r="AL10" s="17"/>
      <c r="AM10" s="17">
        <v>0.114881651658017</v>
      </c>
      <c r="AN10" s="17">
        <v>0.14318488683435901</v>
      </c>
      <c r="AO10" s="17">
        <v>0.18471354227272499</v>
      </c>
      <c r="AP10" s="17"/>
      <c r="AQ10" s="17">
        <v>0.12775121484358201</v>
      </c>
      <c r="AR10" s="17">
        <v>0.16263728682463899</v>
      </c>
      <c r="AS10" s="17">
        <v>0.12801518208166099</v>
      </c>
      <c r="AT10" s="17">
        <v>0.182704470129887</v>
      </c>
      <c r="AU10" s="17">
        <v>0.15628922919955601</v>
      </c>
      <c r="AV10" s="17"/>
      <c r="AW10" s="17">
        <v>0.12523072347272499</v>
      </c>
      <c r="AX10" s="17">
        <v>0.174384309841812</v>
      </c>
      <c r="AY10" s="17">
        <v>0.13193336725827401</v>
      </c>
      <c r="AZ10" s="17">
        <v>0.131289112934763</v>
      </c>
      <c r="BA10" s="17">
        <v>0.15033792603673499</v>
      </c>
      <c r="BB10" s="17"/>
      <c r="BC10" s="17">
        <v>0.193167346278765</v>
      </c>
      <c r="BD10" s="17">
        <v>0.14568167107358301</v>
      </c>
      <c r="BE10" s="17">
        <v>0.108701850267568</v>
      </c>
      <c r="BF10" s="17">
        <v>0.150179274525328</v>
      </c>
      <c r="BG10" s="17">
        <v>0.150847823489585</v>
      </c>
      <c r="BH10" s="17">
        <v>7.2228496753546895E-2</v>
      </c>
      <c r="BI10" s="17"/>
      <c r="BJ10" s="17">
        <v>0.110509107190686</v>
      </c>
      <c r="BK10" s="17">
        <v>0.141456454733004</v>
      </c>
      <c r="BL10" s="17">
        <v>0.18832302994811301</v>
      </c>
      <c r="BM10" s="17">
        <v>0.20391525809505301</v>
      </c>
      <c r="BN10" s="17">
        <v>6.8184620410004601E-2</v>
      </c>
    </row>
    <row r="11" spans="2:66" ht="29" x14ac:dyDescent="0.35">
      <c r="B11" s="18" t="s">
        <v>149</v>
      </c>
      <c r="C11" s="17">
        <v>0.221558953526516</v>
      </c>
      <c r="D11" s="17">
        <v>0.21423285936751099</v>
      </c>
      <c r="E11" s="17">
        <v>0.22773151071827399</v>
      </c>
      <c r="F11" s="17"/>
      <c r="G11" s="17">
        <v>0.28168519155809801</v>
      </c>
      <c r="H11" s="17">
        <v>0.27041512849114402</v>
      </c>
      <c r="I11" s="17">
        <v>0.236513822145477</v>
      </c>
      <c r="J11" s="17">
        <v>0.20037978105954499</v>
      </c>
      <c r="K11" s="17">
        <v>0.18173888492490101</v>
      </c>
      <c r="L11" s="17">
        <v>0.173137605694478</v>
      </c>
      <c r="M11" s="17"/>
      <c r="N11" s="17">
        <v>0.187711471926402</v>
      </c>
      <c r="O11" s="17">
        <v>0.21306406000113201</v>
      </c>
      <c r="P11" s="17">
        <v>0.28720128511117199</v>
      </c>
      <c r="Q11" s="17">
        <v>0.211314575911554</v>
      </c>
      <c r="R11" s="17"/>
      <c r="S11" s="17">
        <v>0.24025727431779301</v>
      </c>
      <c r="T11" s="17">
        <v>0.262824218050346</v>
      </c>
      <c r="U11" s="17">
        <v>0.23989756238292601</v>
      </c>
      <c r="V11" s="17">
        <v>0.25288914307518501</v>
      </c>
      <c r="W11" s="17">
        <v>0.19926542312887399</v>
      </c>
      <c r="X11" s="17">
        <v>0.24441732458379301</v>
      </c>
      <c r="Y11" s="17">
        <v>0.17648300688964999</v>
      </c>
      <c r="Z11" s="17">
        <v>0.240612320569045</v>
      </c>
      <c r="AA11" s="17">
        <v>0.19729639278415301</v>
      </c>
      <c r="AB11" s="17">
        <v>0.16117317286384</v>
      </c>
      <c r="AC11" s="17">
        <v>0.180799871406947</v>
      </c>
      <c r="AD11" s="17">
        <v>0.22823164487262701</v>
      </c>
      <c r="AE11" s="17"/>
      <c r="AF11" s="17">
        <v>0.18879974734093799</v>
      </c>
      <c r="AG11" s="17">
        <v>0.23779969470602</v>
      </c>
      <c r="AH11" s="17">
        <v>0.23455129522000101</v>
      </c>
      <c r="AI11" s="17">
        <v>0.241970396793033</v>
      </c>
      <c r="AJ11" s="17">
        <v>0.234656640543004</v>
      </c>
      <c r="AK11" s="17">
        <v>0.31890971538325202</v>
      </c>
      <c r="AL11" s="17"/>
      <c r="AM11" s="17">
        <v>0.19790214276829299</v>
      </c>
      <c r="AN11" s="17">
        <v>0.212551545871044</v>
      </c>
      <c r="AO11" s="17">
        <v>0.27109247276023002</v>
      </c>
      <c r="AP11" s="17"/>
      <c r="AQ11" s="17">
        <v>0.18840399186513401</v>
      </c>
      <c r="AR11" s="17">
        <v>0.22829560558534701</v>
      </c>
      <c r="AS11" s="17">
        <v>0.27541387534617301</v>
      </c>
      <c r="AT11" s="17">
        <v>0.20047231897433901</v>
      </c>
      <c r="AU11" s="17">
        <v>0.23239701576351801</v>
      </c>
      <c r="AV11" s="17"/>
      <c r="AW11" s="17">
        <v>0.20384805588961</v>
      </c>
      <c r="AX11" s="17">
        <v>0.21545708920384099</v>
      </c>
      <c r="AY11" s="17">
        <v>0.237065894553638</v>
      </c>
      <c r="AZ11" s="17">
        <v>0.238011667251184</v>
      </c>
      <c r="BA11" s="17">
        <v>0.274784813439644</v>
      </c>
      <c r="BB11" s="17"/>
      <c r="BC11" s="17">
        <v>0.22170654303363599</v>
      </c>
      <c r="BD11" s="17">
        <v>0.215383910764296</v>
      </c>
      <c r="BE11" s="17">
        <v>0.23420332703239</v>
      </c>
      <c r="BF11" s="17">
        <v>0.201693730556539</v>
      </c>
      <c r="BG11" s="17">
        <v>0.307090569316043</v>
      </c>
      <c r="BH11" s="17">
        <v>0.238097404521464</v>
      </c>
      <c r="BI11" s="17"/>
      <c r="BJ11" s="17">
        <v>0.21520315197588399</v>
      </c>
      <c r="BK11" s="17">
        <v>0.26424067775444299</v>
      </c>
      <c r="BL11" s="17">
        <v>0.202051943595319</v>
      </c>
      <c r="BM11" s="17">
        <v>0.18687760743384499</v>
      </c>
      <c r="BN11" s="17">
        <v>0.20308215335027199</v>
      </c>
    </row>
    <row r="12" spans="2:66" ht="43.5" x14ac:dyDescent="0.35">
      <c r="B12" s="18" t="s">
        <v>150</v>
      </c>
      <c r="C12" s="17">
        <v>0.20715599956988701</v>
      </c>
      <c r="D12" s="17">
        <v>0.19908991099130799</v>
      </c>
      <c r="E12" s="17">
        <v>0.216033230395619</v>
      </c>
      <c r="F12" s="17"/>
      <c r="G12" s="17">
        <v>0.107881004883292</v>
      </c>
      <c r="H12" s="17">
        <v>0.161161600582653</v>
      </c>
      <c r="I12" s="17">
        <v>0.21811959140921999</v>
      </c>
      <c r="J12" s="17">
        <v>0.21735882321243299</v>
      </c>
      <c r="K12" s="17">
        <v>0.25827061212886099</v>
      </c>
      <c r="L12" s="17">
        <v>0.25986103249402698</v>
      </c>
      <c r="M12" s="17"/>
      <c r="N12" s="17">
        <v>0.21518757768256899</v>
      </c>
      <c r="O12" s="17">
        <v>0.22470561950467699</v>
      </c>
      <c r="P12" s="17">
        <v>0.191161453750231</v>
      </c>
      <c r="Q12" s="17">
        <v>0.19217120505037499</v>
      </c>
      <c r="R12" s="17"/>
      <c r="S12" s="17">
        <v>0.147776269999953</v>
      </c>
      <c r="T12" s="17">
        <v>0.242244418831154</v>
      </c>
      <c r="U12" s="17">
        <v>0.218727049109947</v>
      </c>
      <c r="V12" s="17">
        <v>0.18481787694257901</v>
      </c>
      <c r="W12" s="17">
        <v>0.21600166552104899</v>
      </c>
      <c r="X12" s="17">
        <v>0.19491395198855399</v>
      </c>
      <c r="Y12" s="17">
        <v>0.17361479873867</v>
      </c>
      <c r="Z12" s="17">
        <v>0.26967011681054298</v>
      </c>
      <c r="AA12" s="17">
        <v>0.19962280758554901</v>
      </c>
      <c r="AB12" s="17">
        <v>0.22161066386192901</v>
      </c>
      <c r="AC12" s="17">
        <v>0.27508668129129699</v>
      </c>
      <c r="AD12" s="17">
        <v>0.26213705748770399</v>
      </c>
      <c r="AE12" s="17"/>
      <c r="AF12" s="17">
        <v>0.231078819345437</v>
      </c>
      <c r="AG12" s="17">
        <v>0.24996720799369401</v>
      </c>
      <c r="AH12" s="17">
        <v>0.16199341820879701</v>
      </c>
      <c r="AI12" s="17">
        <v>0.15612960125643199</v>
      </c>
      <c r="AJ12" s="17">
        <v>0.15347826621552199</v>
      </c>
      <c r="AK12" s="17">
        <v>0.14121023332653601</v>
      </c>
      <c r="AL12" s="17"/>
      <c r="AM12" s="17">
        <v>0.196810948113263</v>
      </c>
      <c r="AN12" s="17">
        <v>0.23771183798366699</v>
      </c>
      <c r="AO12" s="17">
        <v>0.199309599660177</v>
      </c>
      <c r="AP12" s="17"/>
      <c r="AQ12" s="17">
        <v>0.21123975414850801</v>
      </c>
      <c r="AR12" s="17">
        <v>0.220087236900564</v>
      </c>
      <c r="AS12" s="17">
        <v>0.20193012752067799</v>
      </c>
      <c r="AT12" s="17">
        <v>0.16013634734860099</v>
      </c>
      <c r="AU12" s="17">
        <v>0.197187920659292</v>
      </c>
      <c r="AV12" s="17"/>
      <c r="AW12" s="17">
        <v>0.207788466995142</v>
      </c>
      <c r="AX12" s="17">
        <v>0.212356202855632</v>
      </c>
      <c r="AY12" s="17">
        <v>0.22817783321377699</v>
      </c>
      <c r="AZ12" s="17">
        <v>0.16551900376590001</v>
      </c>
      <c r="BA12" s="17">
        <v>0.20937071622353601</v>
      </c>
      <c r="BB12" s="17"/>
      <c r="BC12" s="17">
        <v>0.19971362283132399</v>
      </c>
      <c r="BD12" s="17">
        <v>0.20829688143355299</v>
      </c>
      <c r="BE12" s="17">
        <v>0.244137034946974</v>
      </c>
      <c r="BF12" s="17">
        <v>0.17951251043156499</v>
      </c>
      <c r="BG12" s="17">
        <v>0.212609822536558</v>
      </c>
      <c r="BH12" s="17">
        <v>0.21735573951088799</v>
      </c>
      <c r="BI12" s="17"/>
      <c r="BJ12" s="17">
        <v>0.22966542731154199</v>
      </c>
      <c r="BK12" s="17">
        <v>0.18660064885772601</v>
      </c>
      <c r="BL12" s="17">
        <v>0.19794427348683</v>
      </c>
      <c r="BM12" s="17">
        <v>0.20933865811764599</v>
      </c>
      <c r="BN12" s="17">
        <v>8.46609085046615E-2</v>
      </c>
    </row>
    <row r="13" spans="2:66" ht="29" x14ac:dyDescent="0.35">
      <c r="B13" s="18" t="s">
        <v>151</v>
      </c>
      <c r="C13" s="17">
        <v>0.27000702738660798</v>
      </c>
      <c r="D13" s="17">
        <v>0.25826296627769202</v>
      </c>
      <c r="E13" s="17">
        <v>0.28325681722278601</v>
      </c>
      <c r="F13" s="17"/>
      <c r="G13" s="17">
        <v>8.3306988041852506E-2</v>
      </c>
      <c r="H13" s="17">
        <v>0.13857528682831599</v>
      </c>
      <c r="I13" s="17">
        <v>0.22182756622524799</v>
      </c>
      <c r="J13" s="17">
        <v>0.33395613638208299</v>
      </c>
      <c r="K13" s="17">
        <v>0.35707867823490902</v>
      </c>
      <c r="L13" s="17">
        <v>0.43126190509775703</v>
      </c>
      <c r="M13" s="17"/>
      <c r="N13" s="17">
        <v>0.220055823578687</v>
      </c>
      <c r="O13" s="17">
        <v>0.266023205364535</v>
      </c>
      <c r="P13" s="17">
        <v>0.24740475238656301</v>
      </c>
      <c r="Q13" s="17">
        <v>0.350579704624364</v>
      </c>
      <c r="R13" s="17"/>
      <c r="S13" s="17">
        <v>0.17407466000379701</v>
      </c>
      <c r="T13" s="17">
        <v>0.27305322014659</v>
      </c>
      <c r="U13" s="17">
        <v>0.31552834069658298</v>
      </c>
      <c r="V13" s="17">
        <v>0.28414148267448303</v>
      </c>
      <c r="W13" s="17">
        <v>0.25332614026734201</v>
      </c>
      <c r="X13" s="17">
        <v>0.20219183027457399</v>
      </c>
      <c r="Y13" s="17">
        <v>0.35921475403083802</v>
      </c>
      <c r="Z13" s="17">
        <v>0.22926065794539099</v>
      </c>
      <c r="AA13" s="17">
        <v>0.25999504281381702</v>
      </c>
      <c r="AB13" s="17">
        <v>0.38330356370138502</v>
      </c>
      <c r="AC13" s="17">
        <v>0.272835153087927</v>
      </c>
      <c r="AD13" s="17">
        <v>0.29334647374411599</v>
      </c>
      <c r="AE13" s="17"/>
      <c r="AF13" s="17">
        <v>0.337017406728574</v>
      </c>
      <c r="AG13" s="17">
        <v>0.22338280395370599</v>
      </c>
      <c r="AH13" s="17">
        <v>0.277672232488828</v>
      </c>
      <c r="AI13" s="17">
        <v>0.26807192958673598</v>
      </c>
      <c r="AJ13" s="17">
        <v>0.22840882438795099</v>
      </c>
      <c r="AK13" s="17">
        <v>0.21217599482118699</v>
      </c>
      <c r="AL13" s="17"/>
      <c r="AM13" s="17">
        <v>0.359212092935767</v>
      </c>
      <c r="AN13" s="17">
        <v>0.257372507870746</v>
      </c>
      <c r="AO13" s="17">
        <v>0.19431723779246801</v>
      </c>
      <c r="AP13" s="17"/>
      <c r="AQ13" s="17">
        <v>0.33704357368055499</v>
      </c>
      <c r="AR13" s="17">
        <v>0.19677366691658499</v>
      </c>
      <c r="AS13" s="17">
        <v>0.34207513891631802</v>
      </c>
      <c r="AT13" s="17">
        <v>0.271731617907645</v>
      </c>
      <c r="AU13" s="17">
        <v>0.256211730013228</v>
      </c>
      <c r="AV13" s="17"/>
      <c r="AW13" s="17">
        <v>0.34304624500106101</v>
      </c>
      <c r="AX13" s="17">
        <v>0.18256399630293799</v>
      </c>
      <c r="AY13" s="17">
        <v>0.32370075010757998</v>
      </c>
      <c r="AZ13" s="17">
        <v>0.35838293052598102</v>
      </c>
      <c r="BA13" s="17">
        <v>0.24553379980731199</v>
      </c>
      <c r="BB13" s="17"/>
      <c r="BC13" s="17">
        <v>0.17933710603265399</v>
      </c>
      <c r="BD13" s="17">
        <v>0.31941626266304601</v>
      </c>
      <c r="BE13" s="17">
        <v>0.33078045511424797</v>
      </c>
      <c r="BF13" s="17">
        <v>0.34148394037651397</v>
      </c>
      <c r="BG13" s="17">
        <v>0.17794381465544301</v>
      </c>
      <c r="BH13" s="17">
        <v>0.295971635470059</v>
      </c>
      <c r="BI13" s="17"/>
      <c r="BJ13" s="17">
        <v>0.323461435933945</v>
      </c>
      <c r="BK13" s="17">
        <v>0.28396291309591898</v>
      </c>
      <c r="BL13" s="17">
        <v>0.235030203475598</v>
      </c>
      <c r="BM13" s="17">
        <v>0.186061341498963</v>
      </c>
      <c r="BN13" s="17">
        <v>0.16961322363315301</v>
      </c>
    </row>
    <row r="14" spans="2:66" x14ac:dyDescent="0.35">
      <c r="B14" s="18" t="s">
        <v>87</v>
      </c>
      <c r="C14" s="19">
        <v>6.2397772778098999E-2</v>
      </c>
      <c r="D14" s="19">
        <v>5.2532065338188598E-2</v>
      </c>
      <c r="E14" s="19">
        <v>7.2628766972983094E-2</v>
      </c>
      <c r="F14" s="19"/>
      <c r="G14" s="19">
        <v>9.7435769576397005E-2</v>
      </c>
      <c r="H14" s="19">
        <v>5.4254670230098098E-2</v>
      </c>
      <c r="I14" s="19">
        <v>6.7617848498035996E-2</v>
      </c>
      <c r="J14" s="19">
        <v>4.67006375915128E-2</v>
      </c>
      <c r="K14" s="19">
        <v>6.9204969198107105E-2</v>
      </c>
      <c r="L14" s="19">
        <v>4.9361972495835203E-2</v>
      </c>
      <c r="M14" s="19"/>
      <c r="N14" s="19">
        <v>2.8191242727036499E-2</v>
      </c>
      <c r="O14" s="19">
        <v>7.5639079170284604E-2</v>
      </c>
      <c r="P14" s="19">
        <v>5.1819290352284497E-2</v>
      </c>
      <c r="Q14" s="19">
        <v>9.1570723137304494E-2</v>
      </c>
      <c r="R14" s="19"/>
      <c r="S14" s="19">
        <v>5.5540390587691099E-2</v>
      </c>
      <c r="T14" s="19">
        <v>6.3577785523183605E-2</v>
      </c>
      <c r="U14" s="19">
        <v>4.9474893630159E-2</v>
      </c>
      <c r="V14" s="19">
        <v>5.4943828211501199E-2</v>
      </c>
      <c r="W14" s="19">
        <v>4.7319851766006803E-2</v>
      </c>
      <c r="X14" s="19">
        <v>6.4750461299810602E-2</v>
      </c>
      <c r="Y14" s="19">
        <v>5.3214081631831001E-2</v>
      </c>
      <c r="Z14" s="19">
        <v>4.92710303792308E-2</v>
      </c>
      <c r="AA14" s="19">
        <v>0.10060748666992</v>
      </c>
      <c r="AB14" s="19">
        <v>6.3538511745899695E-2</v>
      </c>
      <c r="AC14" s="19">
        <v>7.7609860545780396E-2</v>
      </c>
      <c r="AD14" s="19">
        <v>4.6785844055415797E-2</v>
      </c>
      <c r="AE14" s="19"/>
      <c r="AF14" s="19">
        <v>3.5895784069483398E-2</v>
      </c>
      <c r="AG14" s="19">
        <v>4.65370690370778E-2</v>
      </c>
      <c r="AH14" s="19">
        <v>5.8245680761114298E-2</v>
      </c>
      <c r="AI14" s="19">
        <v>8.5861641992223903E-2</v>
      </c>
      <c r="AJ14" s="19">
        <v>9.1742754261185999E-2</v>
      </c>
      <c r="AK14" s="19">
        <v>0.16115652797320101</v>
      </c>
      <c r="AL14" s="19"/>
      <c r="AM14" s="19">
        <v>5.3896431485498802E-2</v>
      </c>
      <c r="AN14" s="19">
        <v>5.21555575560122E-2</v>
      </c>
      <c r="AO14" s="19">
        <v>6.6847260778648193E-2</v>
      </c>
      <c r="AP14" s="19"/>
      <c r="AQ14" s="19">
        <v>4.8615846909588402E-2</v>
      </c>
      <c r="AR14" s="19">
        <v>5.8890687619888103E-2</v>
      </c>
      <c r="AS14" s="19">
        <v>1.2943195731634299E-2</v>
      </c>
      <c r="AT14" s="19">
        <v>7.3074520353900996E-2</v>
      </c>
      <c r="AU14" s="19">
        <v>9.8816077243028003E-2</v>
      </c>
      <c r="AV14" s="19"/>
      <c r="AW14" s="19">
        <v>4.70109422775115E-2</v>
      </c>
      <c r="AX14" s="19">
        <v>6.04510534052329E-2</v>
      </c>
      <c r="AY14" s="19">
        <v>3.3530237062201797E-2</v>
      </c>
      <c r="AZ14" s="19">
        <v>4.6996868040520397E-2</v>
      </c>
      <c r="BA14" s="19">
        <v>6.99407124178196E-2</v>
      </c>
      <c r="BB14" s="19"/>
      <c r="BC14" s="19">
        <v>5.0380951681056899E-2</v>
      </c>
      <c r="BD14" s="19">
        <v>3.7682854755453001E-2</v>
      </c>
      <c r="BE14" s="19">
        <v>2.7247344856796699E-2</v>
      </c>
      <c r="BF14" s="19">
        <v>6.7691256760667201E-2</v>
      </c>
      <c r="BG14" s="19">
        <v>6.5797578363885001E-2</v>
      </c>
      <c r="BH14" s="19">
        <v>0.13143445204504001</v>
      </c>
      <c r="BI14" s="19"/>
      <c r="BJ14" s="19">
        <v>8.36935796321336E-2</v>
      </c>
      <c r="BK14" s="19">
        <v>7.4089348981935296E-2</v>
      </c>
      <c r="BL14" s="19">
        <v>5.6081122336108798E-2</v>
      </c>
      <c r="BM14" s="19">
        <v>3.6515409192969403E-2</v>
      </c>
      <c r="BN14" s="19">
        <v>5.1616298624344997E-2</v>
      </c>
    </row>
    <row r="15" spans="2:66" x14ac:dyDescent="0.35">
      <c r="B15" s="16"/>
    </row>
    <row r="16" spans="2:66" x14ac:dyDescent="0.35">
      <c r="B16" t="s">
        <v>92</v>
      </c>
    </row>
    <row r="17" spans="2:2" x14ac:dyDescent="0.35">
      <c r="B17" t="s">
        <v>93</v>
      </c>
    </row>
    <row r="19" spans="2:2" x14ac:dyDescent="0.35">
      <c r="B19"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N19"/>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157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147</v>
      </c>
      <c r="C9" s="17">
        <v>3.9906442275781301E-2</v>
      </c>
      <c r="D9" s="17">
        <v>4.7398844718599599E-2</v>
      </c>
      <c r="E9" s="17">
        <v>3.10067793141236E-2</v>
      </c>
      <c r="F9" s="17"/>
      <c r="G9" s="17">
        <v>0.105091065090126</v>
      </c>
      <c r="H9" s="17">
        <v>7.2511878728923201E-2</v>
      </c>
      <c r="I9" s="17">
        <v>5.1672240325501301E-2</v>
      </c>
      <c r="J9" s="17">
        <v>2.0262344729560101E-2</v>
      </c>
      <c r="K9" s="17">
        <v>4.0116682254698402E-3</v>
      </c>
      <c r="L9" s="17">
        <v>0</v>
      </c>
      <c r="M9" s="17"/>
      <c r="N9" s="17">
        <v>6.5844861569586993E-2</v>
      </c>
      <c r="O9" s="17">
        <v>3.4846569242461399E-2</v>
      </c>
      <c r="P9" s="17">
        <v>2.9733027987687701E-2</v>
      </c>
      <c r="Q9" s="17">
        <v>2.6548643481925201E-2</v>
      </c>
      <c r="R9" s="17"/>
      <c r="S9" s="17">
        <v>0.13010980301369901</v>
      </c>
      <c r="T9" s="17">
        <v>1.0831563813600901E-2</v>
      </c>
      <c r="U9" s="17">
        <v>2.73890866038775E-2</v>
      </c>
      <c r="V9" s="17">
        <v>4.3472150316177099E-2</v>
      </c>
      <c r="W9" s="17">
        <v>2.0132833079289099E-2</v>
      </c>
      <c r="X9" s="17">
        <v>3.9486460509676101E-2</v>
      </c>
      <c r="Y9" s="17">
        <v>6.7178363102334904E-3</v>
      </c>
      <c r="Z9" s="17">
        <v>4.5064803865086399E-2</v>
      </c>
      <c r="AA9" s="17">
        <v>4.2030495791912197E-2</v>
      </c>
      <c r="AB9" s="17">
        <v>1.07710476206159E-2</v>
      </c>
      <c r="AC9" s="17">
        <v>1.6449319932054601E-2</v>
      </c>
      <c r="AD9" s="17">
        <v>1.43488369447773E-2</v>
      </c>
      <c r="AE9" s="17"/>
      <c r="AF9" s="17">
        <v>4.4645510234359503E-2</v>
      </c>
      <c r="AG9" s="17">
        <v>1.7563491888677899E-2</v>
      </c>
      <c r="AH9" s="17">
        <v>7.0819862325240193E-2</v>
      </c>
      <c r="AI9" s="17">
        <v>2.5648928126700499E-2</v>
      </c>
      <c r="AJ9" s="17">
        <v>5.5285463556779602E-2</v>
      </c>
      <c r="AK9" s="17">
        <v>0</v>
      </c>
      <c r="AL9" s="17"/>
      <c r="AM9" s="17">
        <v>1.7749114378150101E-2</v>
      </c>
      <c r="AN9" s="17">
        <v>5.3422326421132503E-2</v>
      </c>
      <c r="AO9" s="17">
        <v>5.35043398521486E-2</v>
      </c>
      <c r="AP9" s="17"/>
      <c r="AQ9" s="17">
        <v>3.1900756930096703E-2</v>
      </c>
      <c r="AR9" s="17">
        <v>6.0727369401302703E-2</v>
      </c>
      <c r="AS9" s="17">
        <v>3.4050152621342603E-2</v>
      </c>
      <c r="AT9" s="17">
        <v>0</v>
      </c>
      <c r="AU9" s="17">
        <v>2.6512002534302598E-2</v>
      </c>
      <c r="AV9" s="17"/>
      <c r="AW9" s="17">
        <v>2.4205855369043999E-2</v>
      </c>
      <c r="AX9" s="17">
        <v>6.2814245674697303E-2</v>
      </c>
      <c r="AY9" s="17">
        <v>2.8201100953388701E-2</v>
      </c>
      <c r="AZ9" s="17">
        <v>2.86743457620195E-2</v>
      </c>
      <c r="BA9" s="17">
        <v>4.1253687399189297E-2</v>
      </c>
      <c r="BB9" s="17"/>
      <c r="BC9" s="17">
        <v>6.7870520871923495E-2</v>
      </c>
      <c r="BD9" s="17">
        <v>3.7731551676438199E-2</v>
      </c>
      <c r="BE9" s="17">
        <v>3.3614408625840697E-2</v>
      </c>
      <c r="BF9" s="17">
        <v>2.31957569441971E-2</v>
      </c>
      <c r="BG9" s="17">
        <v>5.9503676729711498E-2</v>
      </c>
      <c r="BH9" s="17">
        <v>0</v>
      </c>
      <c r="BI9" s="17"/>
      <c r="BJ9" s="17">
        <v>1.02797065615216E-2</v>
      </c>
      <c r="BK9" s="17">
        <v>2.67109221321245E-2</v>
      </c>
      <c r="BL9" s="17">
        <v>4.3972625573857199E-2</v>
      </c>
      <c r="BM9" s="17">
        <v>9.9061924120657202E-2</v>
      </c>
      <c r="BN9" s="17">
        <v>0.183487585303796</v>
      </c>
    </row>
    <row r="10" spans="2:66" ht="29" x14ac:dyDescent="0.35">
      <c r="B10" s="18" t="s">
        <v>148</v>
      </c>
      <c r="C10" s="17">
        <v>0.13905190153267699</v>
      </c>
      <c r="D10" s="17">
        <v>0.15899960746597899</v>
      </c>
      <c r="E10" s="17">
        <v>0.116093079993511</v>
      </c>
      <c r="F10" s="17"/>
      <c r="G10" s="17">
        <v>0.25797805529801598</v>
      </c>
      <c r="H10" s="17">
        <v>0.28425492713779099</v>
      </c>
      <c r="I10" s="17">
        <v>0.14570864482950099</v>
      </c>
      <c r="J10" s="17">
        <v>0.10592312311147301</v>
      </c>
      <c r="K10" s="17">
        <v>5.7728789198313403E-2</v>
      </c>
      <c r="L10" s="17">
        <v>1.7040703204090301E-2</v>
      </c>
      <c r="M10" s="17"/>
      <c r="N10" s="17">
        <v>0.220714824844431</v>
      </c>
      <c r="O10" s="17">
        <v>0.112480378282826</v>
      </c>
      <c r="P10" s="17">
        <v>0.10742901338333199</v>
      </c>
      <c r="Q10" s="17">
        <v>0.105969002218938</v>
      </c>
      <c r="R10" s="17"/>
      <c r="S10" s="17">
        <v>0.228148765052095</v>
      </c>
      <c r="T10" s="17">
        <v>0.13101438526637299</v>
      </c>
      <c r="U10" s="17">
        <v>7.5177819046318206E-2</v>
      </c>
      <c r="V10" s="17">
        <v>0.113597703408384</v>
      </c>
      <c r="W10" s="17">
        <v>0.14547235229880201</v>
      </c>
      <c r="X10" s="17">
        <v>0.13614953549494299</v>
      </c>
      <c r="Y10" s="17">
        <v>0.14418388332633</v>
      </c>
      <c r="Z10" s="17">
        <v>0.17076468458278701</v>
      </c>
      <c r="AA10" s="17">
        <v>0.120433356073892</v>
      </c>
      <c r="AB10" s="17">
        <v>9.6334191508638201E-2</v>
      </c>
      <c r="AC10" s="17">
        <v>0.139081741279379</v>
      </c>
      <c r="AD10" s="17">
        <v>0.13796454185896301</v>
      </c>
      <c r="AE10" s="17"/>
      <c r="AF10" s="17">
        <v>8.8183893445375902E-2</v>
      </c>
      <c r="AG10" s="17">
        <v>0.14486899711624099</v>
      </c>
      <c r="AH10" s="17">
        <v>0.19789481616208299</v>
      </c>
      <c r="AI10" s="17">
        <v>0.14617603478455199</v>
      </c>
      <c r="AJ10" s="17">
        <v>0.20176036149152701</v>
      </c>
      <c r="AK10" s="17">
        <v>0.141775146156076</v>
      </c>
      <c r="AL10" s="17"/>
      <c r="AM10" s="17">
        <v>9.5932796419971406E-2</v>
      </c>
      <c r="AN10" s="17">
        <v>0.13715148326931101</v>
      </c>
      <c r="AO10" s="17">
        <v>0.18323927419081701</v>
      </c>
      <c r="AP10" s="17"/>
      <c r="AQ10" s="17">
        <v>0.103101738085491</v>
      </c>
      <c r="AR10" s="17">
        <v>0.184683180879674</v>
      </c>
      <c r="AS10" s="17">
        <v>7.7083338818618896E-2</v>
      </c>
      <c r="AT10" s="17">
        <v>0.12057441520588399</v>
      </c>
      <c r="AU10" s="17">
        <v>0.143487586069209</v>
      </c>
      <c r="AV10" s="17"/>
      <c r="AW10" s="17">
        <v>0.13050823564778299</v>
      </c>
      <c r="AX10" s="17">
        <v>0.19528824938758399</v>
      </c>
      <c r="AY10" s="17">
        <v>0.109830417484057</v>
      </c>
      <c r="AZ10" s="17">
        <v>5.45819980212459E-2</v>
      </c>
      <c r="BA10" s="17">
        <v>0.176932240314531</v>
      </c>
      <c r="BB10" s="17"/>
      <c r="BC10" s="17">
        <v>0.20597537509056299</v>
      </c>
      <c r="BD10" s="17">
        <v>0.13641560560049501</v>
      </c>
      <c r="BE10" s="17">
        <v>0.110923472968693</v>
      </c>
      <c r="BF10" s="17">
        <v>6.5630370225932003E-2</v>
      </c>
      <c r="BG10" s="17">
        <v>0.21771566339030901</v>
      </c>
      <c r="BH10" s="17">
        <v>6.1111556687371997E-2</v>
      </c>
      <c r="BI10" s="17"/>
      <c r="BJ10" s="17">
        <v>6.3147935114651194E-2</v>
      </c>
      <c r="BK10" s="17">
        <v>0.11935030121556101</v>
      </c>
      <c r="BL10" s="17">
        <v>0.18563175585271999</v>
      </c>
      <c r="BM10" s="17">
        <v>0.25788179897337699</v>
      </c>
      <c r="BN10" s="17">
        <v>0.30949973820661902</v>
      </c>
    </row>
    <row r="11" spans="2:66" ht="29" x14ac:dyDescent="0.35">
      <c r="B11" s="18" t="s">
        <v>149</v>
      </c>
      <c r="C11" s="17">
        <v>0.17403789484517801</v>
      </c>
      <c r="D11" s="17">
        <v>0.172481036782939</v>
      </c>
      <c r="E11" s="17">
        <v>0.17630728867443601</v>
      </c>
      <c r="F11" s="17"/>
      <c r="G11" s="17">
        <v>0.28387815160570401</v>
      </c>
      <c r="H11" s="17">
        <v>0.23925145245495499</v>
      </c>
      <c r="I11" s="17">
        <v>0.22104006201381499</v>
      </c>
      <c r="J11" s="17">
        <v>0.158444904381212</v>
      </c>
      <c r="K11" s="17">
        <v>9.8559441658453206E-2</v>
      </c>
      <c r="L11" s="17">
        <v>7.2339691620234001E-2</v>
      </c>
      <c r="M11" s="17"/>
      <c r="N11" s="17">
        <v>0.186220064834415</v>
      </c>
      <c r="O11" s="17">
        <v>0.18171648013230099</v>
      </c>
      <c r="P11" s="17">
        <v>0.19170867417034901</v>
      </c>
      <c r="Q11" s="17">
        <v>0.139125237211048</v>
      </c>
      <c r="R11" s="17"/>
      <c r="S11" s="17">
        <v>0.18803420072824301</v>
      </c>
      <c r="T11" s="17">
        <v>0.14918305692734099</v>
      </c>
      <c r="U11" s="17">
        <v>0.19467566386537899</v>
      </c>
      <c r="V11" s="17">
        <v>0.117116849308358</v>
      </c>
      <c r="W11" s="17">
        <v>0.16051691567006199</v>
      </c>
      <c r="X11" s="17">
        <v>0.23226731197844799</v>
      </c>
      <c r="Y11" s="17">
        <v>0.16661466240248199</v>
      </c>
      <c r="Z11" s="17">
        <v>0.15328386972372199</v>
      </c>
      <c r="AA11" s="17">
        <v>0.200328404013704</v>
      </c>
      <c r="AB11" s="17">
        <v>0.16533147642576199</v>
      </c>
      <c r="AC11" s="17">
        <v>0.18048958767037199</v>
      </c>
      <c r="AD11" s="17">
        <v>0.15515910230677399</v>
      </c>
      <c r="AE11" s="17"/>
      <c r="AF11" s="17">
        <v>0.113460401743</v>
      </c>
      <c r="AG11" s="17">
        <v>0.24643446469392699</v>
      </c>
      <c r="AH11" s="17">
        <v>0.13851564818494899</v>
      </c>
      <c r="AI11" s="17">
        <v>0.14375646007005299</v>
      </c>
      <c r="AJ11" s="17">
        <v>0.213825645506525</v>
      </c>
      <c r="AK11" s="17">
        <v>0.18787255184457</v>
      </c>
      <c r="AL11" s="17"/>
      <c r="AM11" s="17">
        <v>0.122338945186866</v>
      </c>
      <c r="AN11" s="17">
        <v>0.18804973203332101</v>
      </c>
      <c r="AO11" s="17">
        <v>0.19093678376839601</v>
      </c>
      <c r="AP11" s="17"/>
      <c r="AQ11" s="17">
        <v>0.104250609714216</v>
      </c>
      <c r="AR11" s="17">
        <v>0.229486358933921</v>
      </c>
      <c r="AS11" s="17">
        <v>0.16936475786276101</v>
      </c>
      <c r="AT11" s="17">
        <v>0.191982442808663</v>
      </c>
      <c r="AU11" s="17">
        <v>0.17697184674222499</v>
      </c>
      <c r="AV11" s="17"/>
      <c r="AW11" s="17">
        <v>8.1424535348242594E-2</v>
      </c>
      <c r="AX11" s="17">
        <v>0.22286213019912299</v>
      </c>
      <c r="AY11" s="17">
        <v>0.16481813712667201</v>
      </c>
      <c r="AZ11" s="17">
        <v>0.142395408324201</v>
      </c>
      <c r="BA11" s="17">
        <v>0.197243570466718</v>
      </c>
      <c r="BB11" s="17"/>
      <c r="BC11" s="17">
        <v>0.23471716565628001</v>
      </c>
      <c r="BD11" s="17">
        <v>9.3953518215337997E-2</v>
      </c>
      <c r="BE11" s="17">
        <v>0.140257139211315</v>
      </c>
      <c r="BF11" s="17">
        <v>0.14206249384088501</v>
      </c>
      <c r="BG11" s="17">
        <v>0.21911105926187899</v>
      </c>
      <c r="BH11" s="17">
        <v>0.18560039619631299</v>
      </c>
      <c r="BI11" s="17"/>
      <c r="BJ11" s="17">
        <v>0.13931173371522601</v>
      </c>
      <c r="BK11" s="17">
        <v>0.17182476658220699</v>
      </c>
      <c r="BL11" s="17">
        <v>0.19619127818545801</v>
      </c>
      <c r="BM11" s="17">
        <v>0.21038875897072901</v>
      </c>
      <c r="BN11" s="17">
        <v>0.177986192333834</v>
      </c>
    </row>
    <row r="12" spans="2:66" ht="43.5" x14ac:dyDescent="0.35">
      <c r="B12" s="18" t="s">
        <v>150</v>
      </c>
      <c r="C12" s="17">
        <v>0.20128362562747201</v>
      </c>
      <c r="D12" s="17">
        <v>0.19946301643953901</v>
      </c>
      <c r="E12" s="17">
        <v>0.20505078716223399</v>
      </c>
      <c r="F12" s="17"/>
      <c r="G12" s="17">
        <v>0.150490719183553</v>
      </c>
      <c r="H12" s="17">
        <v>0.144290829168919</v>
      </c>
      <c r="I12" s="17">
        <v>0.21023697843283101</v>
      </c>
      <c r="J12" s="17">
        <v>0.23415531521637101</v>
      </c>
      <c r="K12" s="17">
        <v>0.208821146684776</v>
      </c>
      <c r="L12" s="17">
        <v>0.242849500004018</v>
      </c>
      <c r="M12" s="17"/>
      <c r="N12" s="17">
        <v>0.197509790541049</v>
      </c>
      <c r="O12" s="17">
        <v>0.21717809522957199</v>
      </c>
      <c r="P12" s="17">
        <v>0.22433183468927301</v>
      </c>
      <c r="Q12" s="17">
        <v>0.168341188668407</v>
      </c>
      <c r="R12" s="17"/>
      <c r="S12" s="17">
        <v>0.142821515046054</v>
      </c>
      <c r="T12" s="17">
        <v>0.18837015648991601</v>
      </c>
      <c r="U12" s="17">
        <v>0.19121305890309301</v>
      </c>
      <c r="V12" s="17">
        <v>0.21975414065378099</v>
      </c>
      <c r="W12" s="17">
        <v>0.21694289952679499</v>
      </c>
      <c r="X12" s="17">
        <v>0.24447581158532899</v>
      </c>
      <c r="Y12" s="17">
        <v>0.16762395677233499</v>
      </c>
      <c r="Z12" s="17">
        <v>0.20516047457827399</v>
      </c>
      <c r="AA12" s="17">
        <v>0.23869776277030999</v>
      </c>
      <c r="AB12" s="17">
        <v>0.19309689154631701</v>
      </c>
      <c r="AC12" s="17">
        <v>0.221094867161063</v>
      </c>
      <c r="AD12" s="17">
        <v>0.27483871876261701</v>
      </c>
      <c r="AE12" s="17"/>
      <c r="AF12" s="17">
        <v>0.22325310186873701</v>
      </c>
      <c r="AG12" s="17">
        <v>0.23009848918746401</v>
      </c>
      <c r="AH12" s="17">
        <v>9.9623402570170994E-2</v>
      </c>
      <c r="AI12" s="17">
        <v>0.144732734404</v>
      </c>
      <c r="AJ12" s="17">
        <v>0.176454999750429</v>
      </c>
      <c r="AK12" s="17">
        <v>0.28185508753778399</v>
      </c>
      <c r="AL12" s="17"/>
      <c r="AM12" s="17">
        <v>0.189528548796006</v>
      </c>
      <c r="AN12" s="17">
        <v>0.22248671893219801</v>
      </c>
      <c r="AO12" s="17">
        <v>0.19825879266153901</v>
      </c>
      <c r="AP12" s="17"/>
      <c r="AQ12" s="17">
        <v>0.20640782784143499</v>
      </c>
      <c r="AR12" s="17">
        <v>0.18089740492928599</v>
      </c>
      <c r="AS12" s="17">
        <v>0.23262802580070199</v>
      </c>
      <c r="AT12" s="17">
        <v>0.13129697549465999</v>
      </c>
      <c r="AU12" s="17">
        <v>0.22126881927522399</v>
      </c>
      <c r="AV12" s="17"/>
      <c r="AW12" s="17">
        <v>0.187903519203136</v>
      </c>
      <c r="AX12" s="17">
        <v>0.19193772436982201</v>
      </c>
      <c r="AY12" s="17">
        <v>0.22263853530107</v>
      </c>
      <c r="AZ12" s="17">
        <v>0.193609685800816</v>
      </c>
      <c r="BA12" s="17">
        <v>0.27000877569090898</v>
      </c>
      <c r="BB12" s="17"/>
      <c r="BC12" s="17">
        <v>0.194947842786034</v>
      </c>
      <c r="BD12" s="17">
        <v>0.19048614062367</v>
      </c>
      <c r="BE12" s="17">
        <v>0.254157574594364</v>
      </c>
      <c r="BF12" s="17">
        <v>0.19307025922649201</v>
      </c>
      <c r="BG12" s="17">
        <v>0.204506731903562</v>
      </c>
      <c r="BH12" s="17">
        <v>0.18114065844100499</v>
      </c>
      <c r="BI12" s="17"/>
      <c r="BJ12" s="17">
        <v>0.19668200405987599</v>
      </c>
      <c r="BK12" s="17">
        <v>0.21181638445897999</v>
      </c>
      <c r="BL12" s="17">
        <v>0.195742728142838</v>
      </c>
      <c r="BM12" s="17">
        <v>0.17911537018993701</v>
      </c>
      <c r="BN12" s="17">
        <v>0.113500636839071</v>
      </c>
    </row>
    <row r="13" spans="2:66" ht="29" x14ac:dyDescent="0.35">
      <c r="B13" s="18" t="s">
        <v>151</v>
      </c>
      <c r="C13" s="17">
        <v>0.34454358472174701</v>
      </c>
      <c r="D13" s="17">
        <v>0.33857522640689403</v>
      </c>
      <c r="E13" s="17">
        <v>0.351732623575013</v>
      </c>
      <c r="F13" s="17"/>
      <c r="G13" s="17">
        <v>8.2110425917007707E-2</v>
      </c>
      <c r="H13" s="17">
        <v>0.15005679087451701</v>
      </c>
      <c r="I13" s="17">
        <v>0.28070722954530303</v>
      </c>
      <c r="J13" s="17">
        <v>0.36781214460164702</v>
      </c>
      <c r="K13" s="17">
        <v>0.50254557887630902</v>
      </c>
      <c r="L13" s="17">
        <v>0.60592610332373598</v>
      </c>
      <c r="M13" s="17"/>
      <c r="N13" s="17">
        <v>0.27923921453268702</v>
      </c>
      <c r="O13" s="17">
        <v>0.344586343290265</v>
      </c>
      <c r="P13" s="17">
        <v>0.32792899510965801</v>
      </c>
      <c r="Q13" s="17">
        <v>0.42909642637767598</v>
      </c>
      <c r="R13" s="17"/>
      <c r="S13" s="17">
        <v>0.212112831286074</v>
      </c>
      <c r="T13" s="17">
        <v>0.42079995604728299</v>
      </c>
      <c r="U13" s="17">
        <v>0.393678194392797</v>
      </c>
      <c r="V13" s="17">
        <v>0.38495957498237099</v>
      </c>
      <c r="W13" s="17">
        <v>0.342687401468594</v>
      </c>
      <c r="X13" s="17">
        <v>0.24885373128058899</v>
      </c>
      <c r="Y13" s="17">
        <v>0.42366995766856902</v>
      </c>
      <c r="Z13" s="17">
        <v>0.34205569423270998</v>
      </c>
      <c r="AA13" s="17">
        <v>0.28785112260352602</v>
      </c>
      <c r="AB13" s="17">
        <v>0.471576131908785</v>
      </c>
      <c r="AC13" s="17">
        <v>0.33751619177209902</v>
      </c>
      <c r="AD13" s="17">
        <v>0.30394046982763601</v>
      </c>
      <c r="AE13" s="17"/>
      <c r="AF13" s="17">
        <v>0.45812056042744498</v>
      </c>
      <c r="AG13" s="17">
        <v>0.27215205539892101</v>
      </c>
      <c r="AH13" s="17">
        <v>0.376762647158148</v>
      </c>
      <c r="AI13" s="17">
        <v>0.42056136620531098</v>
      </c>
      <c r="AJ13" s="17">
        <v>0.22843195877369399</v>
      </c>
      <c r="AK13" s="17">
        <v>0.18304567244754899</v>
      </c>
      <c r="AL13" s="17"/>
      <c r="AM13" s="17">
        <v>0.50048856915019302</v>
      </c>
      <c r="AN13" s="17">
        <v>0.30365084691855398</v>
      </c>
      <c r="AO13" s="17">
        <v>0.23285735267119401</v>
      </c>
      <c r="AP13" s="17"/>
      <c r="AQ13" s="17">
        <v>0.47664063176237997</v>
      </c>
      <c r="AR13" s="17">
        <v>0.258415309548227</v>
      </c>
      <c r="AS13" s="17">
        <v>0.41039983031046201</v>
      </c>
      <c r="AT13" s="17">
        <v>0.42914477854685901</v>
      </c>
      <c r="AU13" s="17">
        <v>0.265558083459706</v>
      </c>
      <c r="AV13" s="17"/>
      <c r="AW13" s="17">
        <v>0.499540551894473</v>
      </c>
      <c r="AX13" s="17">
        <v>0.23651316260133101</v>
      </c>
      <c r="AY13" s="17">
        <v>0.40091138000107601</v>
      </c>
      <c r="AZ13" s="17">
        <v>0.50230183006667495</v>
      </c>
      <c r="BA13" s="17">
        <v>0.17893496863509301</v>
      </c>
      <c r="BB13" s="17"/>
      <c r="BC13" s="17">
        <v>0.2105828201204</v>
      </c>
      <c r="BD13" s="17">
        <v>0.46942432825691</v>
      </c>
      <c r="BE13" s="17">
        <v>0.38333981826319902</v>
      </c>
      <c r="BF13" s="17">
        <v>0.47818126373102998</v>
      </c>
      <c r="BG13" s="17">
        <v>0.156569477289563</v>
      </c>
      <c r="BH13" s="17">
        <v>0.37897786174968001</v>
      </c>
      <c r="BI13" s="17"/>
      <c r="BJ13" s="17">
        <v>0.44684151634472502</v>
      </c>
      <c r="BK13" s="17">
        <v>0.34658984131804099</v>
      </c>
      <c r="BL13" s="17">
        <v>0.30507137096992398</v>
      </c>
      <c r="BM13" s="17">
        <v>0.187543508972036</v>
      </c>
      <c r="BN13" s="17">
        <v>0.115262145915418</v>
      </c>
    </row>
    <row r="14" spans="2:66" x14ac:dyDescent="0.35">
      <c r="B14" s="18" t="s">
        <v>87</v>
      </c>
      <c r="C14" s="19">
        <v>0.101176550997145</v>
      </c>
      <c r="D14" s="19">
        <v>8.3082268186049399E-2</v>
      </c>
      <c r="E14" s="19">
        <v>0.11980944128068401</v>
      </c>
      <c r="F14" s="19"/>
      <c r="G14" s="19">
        <v>0.12045158290559201</v>
      </c>
      <c r="H14" s="19">
        <v>0.109634121634895</v>
      </c>
      <c r="I14" s="19">
        <v>9.0634844853048999E-2</v>
      </c>
      <c r="J14" s="19">
        <v>0.113402167959738</v>
      </c>
      <c r="K14" s="19">
        <v>0.12833337535667899</v>
      </c>
      <c r="L14" s="19">
        <v>6.1844001847921999E-2</v>
      </c>
      <c r="M14" s="19"/>
      <c r="N14" s="19">
        <v>5.0471243677830901E-2</v>
      </c>
      <c r="O14" s="19">
        <v>0.10919213382257401</v>
      </c>
      <c r="P14" s="19">
        <v>0.118868454659701</v>
      </c>
      <c r="Q14" s="19">
        <v>0.130919502042006</v>
      </c>
      <c r="R14" s="19"/>
      <c r="S14" s="19">
        <v>9.8772884873835398E-2</v>
      </c>
      <c r="T14" s="19">
        <v>9.9800881455486296E-2</v>
      </c>
      <c r="U14" s="19">
        <v>0.117866177188535</v>
      </c>
      <c r="V14" s="19">
        <v>0.121099581330929</v>
      </c>
      <c r="W14" s="19">
        <v>0.114247597956458</v>
      </c>
      <c r="X14" s="19">
        <v>9.8767149151014796E-2</v>
      </c>
      <c r="Y14" s="19">
        <v>9.1189703520050194E-2</v>
      </c>
      <c r="Z14" s="19">
        <v>8.3670473017419894E-2</v>
      </c>
      <c r="AA14" s="19">
        <v>0.110658858746657</v>
      </c>
      <c r="AB14" s="19">
        <v>6.2890260989881694E-2</v>
      </c>
      <c r="AC14" s="19">
        <v>0.10536829218503301</v>
      </c>
      <c r="AD14" s="19">
        <v>0.11374833029923299</v>
      </c>
      <c r="AE14" s="19"/>
      <c r="AF14" s="19">
        <v>7.2336532281081806E-2</v>
      </c>
      <c r="AG14" s="19">
        <v>8.8882501714768899E-2</v>
      </c>
      <c r="AH14" s="19">
        <v>5.8245680761114298E-2</v>
      </c>
      <c r="AI14" s="19">
        <v>0.11912447640938401</v>
      </c>
      <c r="AJ14" s="19">
        <v>0.124241570921046</v>
      </c>
      <c r="AK14" s="19">
        <v>0.20545154201401999</v>
      </c>
      <c r="AL14" s="19"/>
      <c r="AM14" s="19">
        <v>7.3962026068813705E-2</v>
      </c>
      <c r="AN14" s="19">
        <v>9.5238892425482294E-2</v>
      </c>
      <c r="AO14" s="19">
        <v>0.14120345685590499</v>
      </c>
      <c r="AP14" s="19"/>
      <c r="AQ14" s="19">
        <v>7.7698435666382001E-2</v>
      </c>
      <c r="AR14" s="19">
        <v>8.5790376307588304E-2</v>
      </c>
      <c r="AS14" s="19">
        <v>7.6473894586112506E-2</v>
      </c>
      <c r="AT14" s="19">
        <v>0.12700138794393501</v>
      </c>
      <c r="AU14" s="19">
        <v>0.166201661919332</v>
      </c>
      <c r="AV14" s="19"/>
      <c r="AW14" s="19">
        <v>7.6417302537321097E-2</v>
      </c>
      <c r="AX14" s="19">
        <v>9.0584487767444002E-2</v>
      </c>
      <c r="AY14" s="19">
        <v>7.3600429133735906E-2</v>
      </c>
      <c r="AZ14" s="19">
        <v>7.8436732025041603E-2</v>
      </c>
      <c r="BA14" s="19">
        <v>0.13562675749356001</v>
      </c>
      <c r="BB14" s="19"/>
      <c r="BC14" s="19">
        <v>8.5906275474798705E-2</v>
      </c>
      <c r="BD14" s="19">
        <v>7.1988855627149601E-2</v>
      </c>
      <c r="BE14" s="19">
        <v>7.7707586336588697E-2</v>
      </c>
      <c r="BF14" s="19">
        <v>9.7859856031463702E-2</v>
      </c>
      <c r="BG14" s="19">
        <v>0.14259339142497399</v>
      </c>
      <c r="BH14" s="19">
        <v>0.193169526925631</v>
      </c>
      <c r="BI14" s="19"/>
      <c r="BJ14" s="19">
        <v>0.14373710420400099</v>
      </c>
      <c r="BK14" s="19">
        <v>0.123707784293087</v>
      </c>
      <c r="BL14" s="19">
        <v>7.3390241275203397E-2</v>
      </c>
      <c r="BM14" s="19">
        <v>6.6008638773264003E-2</v>
      </c>
      <c r="BN14" s="19">
        <v>0.10026370140126099</v>
      </c>
    </row>
    <row r="15" spans="2:66" x14ac:dyDescent="0.35">
      <c r="B15" s="16"/>
    </row>
    <row r="16" spans="2:66" x14ac:dyDescent="0.35">
      <c r="B16" t="s">
        <v>92</v>
      </c>
    </row>
    <row r="17" spans="2:2" x14ac:dyDescent="0.35">
      <c r="B17" t="s">
        <v>93</v>
      </c>
    </row>
    <row r="19" spans="2:2" x14ac:dyDescent="0.35">
      <c r="B19"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N19"/>
  <sheetViews>
    <sheetView showGridLines="0" workbookViewId="0">
      <pane xSplit="2" topLeftCell="C1" activePane="topRight" state="frozen"/>
      <selection activeCell="B3" sqref="B3"/>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ht="29" x14ac:dyDescent="0.35">
      <c r="B9" s="18" t="s">
        <v>147</v>
      </c>
      <c r="C9" s="17">
        <v>0.128879734658395</v>
      </c>
      <c r="D9" s="17">
        <v>0.12544938658487101</v>
      </c>
      <c r="E9" s="17">
        <v>0.13150420342788899</v>
      </c>
      <c r="F9" s="17"/>
      <c r="G9" s="17">
        <v>0.176066000530197</v>
      </c>
      <c r="H9" s="17">
        <v>0.19862181687789601</v>
      </c>
      <c r="I9" s="17">
        <v>0.12381122287346299</v>
      </c>
      <c r="J9" s="17">
        <v>0.10721919672012201</v>
      </c>
      <c r="K9" s="17">
        <v>0.105570595281053</v>
      </c>
      <c r="L9" s="17">
        <v>7.7742640106470307E-2</v>
      </c>
      <c r="M9" s="17"/>
      <c r="N9" s="17">
        <v>0.19810601288747801</v>
      </c>
      <c r="O9" s="17">
        <v>9.81031401161198E-2</v>
      </c>
      <c r="P9" s="17">
        <v>0.13700993796150601</v>
      </c>
      <c r="Q9" s="17">
        <v>8.0334130302170195E-2</v>
      </c>
      <c r="R9" s="17"/>
      <c r="S9" s="17">
        <v>0.18789499843375501</v>
      </c>
      <c r="T9" s="17">
        <v>8.3968777911513498E-2</v>
      </c>
      <c r="U9" s="17">
        <v>0.11770744348556</v>
      </c>
      <c r="V9" s="17">
        <v>0.12247924892074299</v>
      </c>
      <c r="W9" s="17">
        <v>0.14935466529479099</v>
      </c>
      <c r="X9" s="17">
        <v>0.12942302754159801</v>
      </c>
      <c r="Y9" s="17">
        <v>0.12840176806933401</v>
      </c>
      <c r="Z9" s="17">
        <v>0.115044799324929</v>
      </c>
      <c r="AA9" s="17">
        <v>0.101680654261172</v>
      </c>
      <c r="AB9" s="17">
        <v>0.120413493071134</v>
      </c>
      <c r="AC9" s="17">
        <v>0.16018664029642199</v>
      </c>
      <c r="AD9" s="17">
        <v>0.140639078054866</v>
      </c>
      <c r="AE9" s="17"/>
      <c r="AF9" s="17">
        <v>0.15419998170979901</v>
      </c>
      <c r="AG9" s="17">
        <v>0.115285920629219</v>
      </c>
      <c r="AH9" s="17">
        <v>0.107358033473826</v>
      </c>
      <c r="AI9" s="17">
        <v>7.1273933089681593E-2</v>
      </c>
      <c r="AJ9" s="17">
        <v>0.127267422070966</v>
      </c>
      <c r="AK9" s="17">
        <v>0.107573292173619</v>
      </c>
      <c r="AL9" s="17"/>
      <c r="AM9" s="17">
        <v>0.13269333467028699</v>
      </c>
      <c r="AN9" s="17">
        <v>0.126033481935411</v>
      </c>
      <c r="AO9" s="17">
        <v>0.11198526237617799</v>
      </c>
      <c r="AP9" s="17"/>
      <c r="AQ9" s="17">
        <v>0.12450666870054999</v>
      </c>
      <c r="AR9" s="17">
        <v>0.13848512379539701</v>
      </c>
      <c r="AS9" s="17">
        <v>0.111962365924933</v>
      </c>
      <c r="AT9" s="17">
        <v>0.25328072374941202</v>
      </c>
      <c r="AU9" s="17">
        <v>0.121046885035475</v>
      </c>
      <c r="AV9" s="17"/>
      <c r="AW9" s="17">
        <v>0.12801199819333001</v>
      </c>
      <c r="AX9" s="17">
        <v>0.16148616988501599</v>
      </c>
      <c r="AY9" s="17">
        <v>8.7568520832453006E-2</v>
      </c>
      <c r="AZ9" s="17">
        <v>0.122470175593514</v>
      </c>
      <c r="BA9" s="17">
        <v>0.13341610179271099</v>
      </c>
      <c r="BB9" s="17"/>
      <c r="BC9" s="17">
        <v>0.17365613942188499</v>
      </c>
      <c r="BD9" s="17">
        <v>0.12568845184646099</v>
      </c>
      <c r="BE9" s="17">
        <v>0.106452552156824</v>
      </c>
      <c r="BF9" s="17">
        <v>0.13627727964809</v>
      </c>
      <c r="BG9" s="17">
        <v>0.13186734425923</v>
      </c>
      <c r="BH9" s="17">
        <v>7.1537882780801004E-2</v>
      </c>
      <c r="BI9" s="17"/>
      <c r="BJ9" s="17">
        <v>9.8403341347550799E-2</v>
      </c>
      <c r="BK9" s="17">
        <v>8.1123567608501895E-2</v>
      </c>
      <c r="BL9" s="17">
        <v>0.14517363519665899</v>
      </c>
      <c r="BM9" s="17">
        <v>0.24134120212889701</v>
      </c>
      <c r="BN9" s="17">
        <v>0.36570049054263698</v>
      </c>
    </row>
    <row r="10" spans="2:66" ht="29" x14ac:dyDescent="0.35">
      <c r="B10" s="18" t="s">
        <v>148</v>
      </c>
      <c r="C10" s="17">
        <v>0.33077241278689901</v>
      </c>
      <c r="D10" s="17">
        <v>0.312693918493748</v>
      </c>
      <c r="E10" s="17">
        <v>0.346827351696471</v>
      </c>
      <c r="F10" s="17"/>
      <c r="G10" s="17">
        <v>0.332361915386438</v>
      </c>
      <c r="H10" s="17">
        <v>0.31355127393948601</v>
      </c>
      <c r="I10" s="17">
        <v>0.38324828648673898</v>
      </c>
      <c r="J10" s="17">
        <v>0.356941821195149</v>
      </c>
      <c r="K10" s="17">
        <v>0.262288607439781</v>
      </c>
      <c r="L10" s="17">
        <v>0.32590487818520902</v>
      </c>
      <c r="M10" s="17"/>
      <c r="N10" s="17">
        <v>0.36150212809127402</v>
      </c>
      <c r="O10" s="17">
        <v>0.34501581181221402</v>
      </c>
      <c r="P10" s="17">
        <v>0.35074978586733901</v>
      </c>
      <c r="Q10" s="17">
        <v>0.26673859761382401</v>
      </c>
      <c r="R10" s="17"/>
      <c r="S10" s="17">
        <v>0.35690894622266101</v>
      </c>
      <c r="T10" s="17">
        <v>0.32793988408449098</v>
      </c>
      <c r="U10" s="17">
        <v>0.33397698124108799</v>
      </c>
      <c r="V10" s="17">
        <v>0.31377146624115199</v>
      </c>
      <c r="W10" s="17">
        <v>0.31513978458354802</v>
      </c>
      <c r="X10" s="17">
        <v>0.30681900336683599</v>
      </c>
      <c r="Y10" s="17">
        <v>0.308330741356723</v>
      </c>
      <c r="Z10" s="17">
        <v>0.249332417479985</v>
      </c>
      <c r="AA10" s="17">
        <v>0.36922344382880901</v>
      </c>
      <c r="AB10" s="17">
        <v>0.34053599701614701</v>
      </c>
      <c r="AC10" s="17">
        <v>0.33756117001157199</v>
      </c>
      <c r="AD10" s="17">
        <v>0.35767181309337598</v>
      </c>
      <c r="AE10" s="17"/>
      <c r="AF10" s="17">
        <v>0.32668008003492899</v>
      </c>
      <c r="AG10" s="17">
        <v>0.414865824466221</v>
      </c>
      <c r="AH10" s="17">
        <v>0.28125939590613402</v>
      </c>
      <c r="AI10" s="17">
        <v>0.248855380375957</v>
      </c>
      <c r="AJ10" s="17">
        <v>0.30490223632345198</v>
      </c>
      <c r="AK10" s="17">
        <v>0.31088896628845403</v>
      </c>
      <c r="AL10" s="17"/>
      <c r="AM10" s="17">
        <v>0.31123599987677197</v>
      </c>
      <c r="AN10" s="17">
        <v>0.36852816839755298</v>
      </c>
      <c r="AO10" s="17">
        <v>0.30023757179145999</v>
      </c>
      <c r="AP10" s="17"/>
      <c r="AQ10" s="17">
        <v>0.34022935012393701</v>
      </c>
      <c r="AR10" s="17">
        <v>0.345728130954225</v>
      </c>
      <c r="AS10" s="17">
        <v>0.38515076876482801</v>
      </c>
      <c r="AT10" s="17">
        <v>0.27318439019315099</v>
      </c>
      <c r="AU10" s="17">
        <v>0.260585260915697</v>
      </c>
      <c r="AV10" s="17"/>
      <c r="AW10" s="17">
        <v>0.34062358288432698</v>
      </c>
      <c r="AX10" s="17">
        <v>0.33343989131269097</v>
      </c>
      <c r="AY10" s="17">
        <v>0.40028320593764699</v>
      </c>
      <c r="AZ10" s="17">
        <v>0.34664644304162801</v>
      </c>
      <c r="BA10" s="17">
        <v>0.32443509389664899</v>
      </c>
      <c r="BB10" s="17"/>
      <c r="BC10" s="17">
        <v>0.33368332771190501</v>
      </c>
      <c r="BD10" s="17">
        <v>0.35010393803479101</v>
      </c>
      <c r="BE10" s="17">
        <v>0.37801872350403598</v>
      </c>
      <c r="BF10" s="17">
        <v>0.33312027795631599</v>
      </c>
      <c r="BG10" s="17">
        <v>0.32541829142492901</v>
      </c>
      <c r="BH10" s="17">
        <v>0.28686630841932598</v>
      </c>
      <c r="BI10" s="17"/>
      <c r="BJ10" s="17">
        <v>0.291586407122159</v>
      </c>
      <c r="BK10" s="17">
        <v>0.362885397384201</v>
      </c>
      <c r="BL10" s="17">
        <v>0.35942517248061401</v>
      </c>
      <c r="BM10" s="17">
        <v>0.32969649351751601</v>
      </c>
      <c r="BN10" s="17">
        <v>0.36126391559041299</v>
      </c>
    </row>
    <row r="11" spans="2:66" ht="29" x14ac:dyDescent="0.35">
      <c r="B11" s="18" t="s">
        <v>149</v>
      </c>
      <c r="C11" s="17">
        <v>0.27351022537448799</v>
      </c>
      <c r="D11" s="17">
        <v>0.284039378826551</v>
      </c>
      <c r="E11" s="17">
        <v>0.26375436276648001</v>
      </c>
      <c r="F11" s="17"/>
      <c r="G11" s="17">
        <v>0.26615820463810902</v>
      </c>
      <c r="H11" s="17">
        <v>0.242271360100071</v>
      </c>
      <c r="I11" s="17">
        <v>0.24228826797137701</v>
      </c>
      <c r="J11" s="17">
        <v>0.26645501917653902</v>
      </c>
      <c r="K11" s="17">
        <v>0.30884392071640798</v>
      </c>
      <c r="L11" s="17">
        <v>0.31114906242449902</v>
      </c>
      <c r="M11" s="17"/>
      <c r="N11" s="17">
        <v>0.26027256074861599</v>
      </c>
      <c r="O11" s="17">
        <v>0.272775632855496</v>
      </c>
      <c r="P11" s="17">
        <v>0.27683290384248499</v>
      </c>
      <c r="Q11" s="17">
        <v>0.28448691935818898</v>
      </c>
      <c r="R11" s="17"/>
      <c r="S11" s="17">
        <v>0.24568490468242801</v>
      </c>
      <c r="T11" s="17">
        <v>0.28414635541247801</v>
      </c>
      <c r="U11" s="17">
        <v>0.273357241590308</v>
      </c>
      <c r="V11" s="17">
        <v>0.32501507099363502</v>
      </c>
      <c r="W11" s="17">
        <v>0.27597754513400102</v>
      </c>
      <c r="X11" s="17">
        <v>0.25433475147229501</v>
      </c>
      <c r="Y11" s="17">
        <v>0.29440111720859302</v>
      </c>
      <c r="Z11" s="17">
        <v>0.29760633430289601</v>
      </c>
      <c r="AA11" s="17">
        <v>0.237775987625995</v>
      </c>
      <c r="AB11" s="17">
        <v>0.29379825233386903</v>
      </c>
      <c r="AC11" s="17">
        <v>0.26086813212202897</v>
      </c>
      <c r="AD11" s="17">
        <v>0.25922434969456998</v>
      </c>
      <c r="AE11" s="17"/>
      <c r="AF11" s="17">
        <v>0.30128591579555802</v>
      </c>
      <c r="AG11" s="17">
        <v>0.28923532996624601</v>
      </c>
      <c r="AH11" s="17">
        <v>0.20932598661531801</v>
      </c>
      <c r="AI11" s="17">
        <v>0.22315846889163499</v>
      </c>
      <c r="AJ11" s="17">
        <v>0.25547565881316098</v>
      </c>
      <c r="AK11" s="17">
        <v>0.236053054496866</v>
      </c>
      <c r="AL11" s="17"/>
      <c r="AM11" s="17">
        <v>0.277078474689609</v>
      </c>
      <c r="AN11" s="17">
        <v>0.271064779509468</v>
      </c>
      <c r="AO11" s="17">
        <v>0.27386875056930599</v>
      </c>
      <c r="AP11" s="17"/>
      <c r="AQ11" s="17">
        <v>0.27821542077628197</v>
      </c>
      <c r="AR11" s="17">
        <v>0.274677892279025</v>
      </c>
      <c r="AS11" s="17">
        <v>0.28494612224376298</v>
      </c>
      <c r="AT11" s="17">
        <v>0.22566434308068101</v>
      </c>
      <c r="AU11" s="17">
        <v>0.25000861597594998</v>
      </c>
      <c r="AV11" s="17"/>
      <c r="AW11" s="17">
        <v>0.29952433017089702</v>
      </c>
      <c r="AX11" s="17">
        <v>0.259368521281581</v>
      </c>
      <c r="AY11" s="17">
        <v>0.295844150947145</v>
      </c>
      <c r="AZ11" s="17">
        <v>0.25186245960770898</v>
      </c>
      <c r="BA11" s="17">
        <v>0.25385019771682998</v>
      </c>
      <c r="BB11" s="17"/>
      <c r="BC11" s="17">
        <v>0.26432367030807302</v>
      </c>
      <c r="BD11" s="17">
        <v>0.299387101299944</v>
      </c>
      <c r="BE11" s="17">
        <v>0.27701459355067598</v>
      </c>
      <c r="BF11" s="17">
        <v>0.23556691944268901</v>
      </c>
      <c r="BG11" s="17">
        <v>0.28590730104607898</v>
      </c>
      <c r="BH11" s="17">
        <v>0.25743150657367098</v>
      </c>
      <c r="BI11" s="17"/>
      <c r="BJ11" s="17">
        <v>0.28710246993178301</v>
      </c>
      <c r="BK11" s="17">
        <v>0.29486686972600501</v>
      </c>
      <c r="BL11" s="17">
        <v>0.24451399931974799</v>
      </c>
      <c r="BM11" s="17">
        <v>0.246336705208971</v>
      </c>
      <c r="BN11" s="17">
        <v>0.134421740867504</v>
      </c>
    </row>
    <row r="12" spans="2:66" ht="43.5" x14ac:dyDescent="0.35">
      <c r="B12" s="18" t="s">
        <v>150</v>
      </c>
      <c r="C12" s="17">
        <v>8.1032814641887899E-2</v>
      </c>
      <c r="D12" s="17">
        <v>9.3447654865804197E-2</v>
      </c>
      <c r="E12" s="17">
        <v>6.9738242481601001E-2</v>
      </c>
      <c r="F12" s="17"/>
      <c r="G12" s="17">
        <v>8.24992505094643E-2</v>
      </c>
      <c r="H12" s="17">
        <v>8.4581696125005698E-2</v>
      </c>
      <c r="I12" s="17">
        <v>7.4361659280009595E-2</v>
      </c>
      <c r="J12" s="17">
        <v>8.2751257964671199E-2</v>
      </c>
      <c r="K12" s="17">
        <v>9.2716030622618101E-2</v>
      </c>
      <c r="L12" s="17">
        <v>7.3359448203530506E-2</v>
      </c>
      <c r="M12" s="17"/>
      <c r="N12" s="17">
        <v>7.0923623520750004E-2</v>
      </c>
      <c r="O12" s="17">
        <v>9.0249761895821998E-2</v>
      </c>
      <c r="P12" s="17">
        <v>6.8791175894805504E-2</v>
      </c>
      <c r="Q12" s="17">
        <v>9.1703717647601601E-2</v>
      </c>
      <c r="R12" s="17"/>
      <c r="S12" s="17">
        <v>7.1408190203908095E-2</v>
      </c>
      <c r="T12" s="17">
        <v>8.3173945342564101E-2</v>
      </c>
      <c r="U12" s="17">
        <v>9.54003740984498E-2</v>
      </c>
      <c r="V12" s="17">
        <v>6.4879797763118099E-2</v>
      </c>
      <c r="W12" s="17">
        <v>6.8324913740375207E-2</v>
      </c>
      <c r="X12" s="17">
        <v>0.11390048909103601</v>
      </c>
      <c r="Y12" s="17">
        <v>4.6627167059490202E-2</v>
      </c>
      <c r="Z12" s="17">
        <v>0.15258119047586599</v>
      </c>
      <c r="AA12" s="17">
        <v>0.105352033938913</v>
      </c>
      <c r="AB12" s="17">
        <v>5.31686224751051E-2</v>
      </c>
      <c r="AC12" s="17">
        <v>7.6277940777590703E-2</v>
      </c>
      <c r="AD12" s="17">
        <v>5.6240442023958101E-2</v>
      </c>
      <c r="AE12" s="17"/>
      <c r="AF12" s="17">
        <v>6.8548820236206703E-2</v>
      </c>
      <c r="AG12" s="17">
        <v>6.3061443173747095E-2</v>
      </c>
      <c r="AH12" s="17">
        <v>9.3425283600602704E-2</v>
      </c>
      <c r="AI12" s="17">
        <v>0.136454230897774</v>
      </c>
      <c r="AJ12" s="17">
        <v>9.0371548074765495E-2</v>
      </c>
      <c r="AK12" s="17">
        <v>0.113211997366902</v>
      </c>
      <c r="AL12" s="17"/>
      <c r="AM12" s="17">
        <v>8.20832267705216E-2</v>
      </c>
      <c r="AN12" s="17">
        <v>7.2150260872392305E-2</v>
      </c>
      <c r="AO12" s="17">
        <v>9.1829746202211807E-2</v>
      </c>
      <c r="AP12" s="17"/>
      <c r="AQ12" s="17">
        <v>6.9959540826189798E-2</v>
      </c>
      <c r="AR12" s="17">
        <v>8.3979107055832794E-2</v>
      </c>
      <c r="AS12" s="17">
        <v>8.4157266084968804E-2</v>
      </c>
      <c r="AT12" s="17">
        <v>5.9741015467408697E-2</v>
      </c>
      <c r="AU12" s="17">
        <v>0.106244350700996</v>
      </c>
      <c r="AV12" s="17"/>
      <c r="AW12" s="17">
        <v>7.1547268320040297E-2</v>
      </c>
      <c r="AX12" s="17">
        <v>9.2887306948926801E-2</v>
      </c>
      <c r="AY12" s="17">
        <v>5.5641802808390602E-2</v>
      </c>
      <c r="AZ12" s="17">
        <v>6.5647558703703202E-2</v>
      </c>
      <c r="BA12" s="17">
        <v>0.10303105273502999</v>
      </c>
      <c r="BB12" s="17"/>
      <c r="BC12" s="17">
        <v>9.4187150432998301E-2</v>
      </c>
      <c r="BD12" s="17">
        <v>6.8193100845052201E-2</v>
      </c>
      <c r="BE12" s="17">
        <v>7.2008989780575405E-2</v>
      </c>
      <c r="BF12" s="17">
        <v>6.8844741131189199E-2</v>
      </c>
      <c r="BG12" s="17">
        <v>0.10231613753537</v>
      </c>
      <c r="BH12" s="17">
        <v>8.0883726665304606E-2</v>
      </c>
      <c r="BI12" s="17"/>
      <c r="BJ12" s="17">
        <v>7.3328560743419105E-2</v>
      </c>
      <c r="BK12" s="17">
        <v>6.8530254850458897E-2</v>
      </c>
      <c r="BL12" s="17">
        <v>9.7747889959970705E-2</v>
      </c>
      <c r="BM12" s="17">
        <v>8.0066700246644307E-2</v>
      </c>
      <c r="BN12" s="17">
        <v>4.2783991803899898E-2</v>
      </c>
    </row>
    <row r="13" spans="2:66" ht="29" x14ac:dyDescent="0.35">
      <c r="B13" s="18" t="s">
        <v>151</v>
      </c>
      <c r="C13" s="17">
        <v>8.4749367478210103E-2</v>
      </c>
      <c r="D13" s="17">
        <v>9.1216799517993094E-2</v>
      </c>
      <c r="E13" s="17">
        <v>7.8419463447081506E-2</v>
      </c>
      <c r="F13" s="17"/>
      <c r="G13" s="17">
        <v>2.6273185310829401E-2</v>
      </c>
      <c r="H13" s="17">
        <v>5.5107552653041597E-2</v>
      </c>
      <c r="I13" s="17">
        <v>8.4406521731092796E-2</v>
      </c>
      <c r="J13" s="17">
        <v>8.4962497673365805E-2</v>
      </c>
      <c r="K13" s="17">
        <v>0.113017852046113</v>
      </c>
      <c r="L13" s="17">
        <v>0.129285823989058</v>
      </c>
      <c r="M13" s="17"/>
      <c r="N13" s="17">
        <v>4.8970476991707902E-2</v>
      </c>
      <c r="O13" s="17">
        <v>8.1879381311029995E-2</v>
      </c>
      <c r="P13" s="17">
        <v>7.6828580832867893E-2</v>
      </c>
      <c r="Q13" s="17">
        <v>0.13411584298687601</v>
      </c>
      <c r="R13" s="17"/>
      <c r="S13" s="17">
        <v>6.84375688263196E-2</v>
      </c>
      <c r="T13" s="17">
        <v>0.102499330454338</v>
      </c>
      <c r="U13" s="17">
        <v>8.7721386461031906E-2</v>
      </c>
      <c r="V13" s="17">
        <v>9.2319594125805204E-2</v>
      </c>
      <c r="W13" s="17">
        <v>0.10753768729348299</v>
      </c>
      <c r="X13" s="17">
        <v>7.9151413211723601E-2</v>
      </c>
      <c r="Y13" s="17">
        <v>8.9553463455503704E-2</v>
      </c>
      <c r="Z13" s="17">
        <v>8.0877865998362206E-2</v>
      </c>
      <c r="AA13" s="17">
        <v>5.2569843330628203E-2</v>
      </c>
      <c r="AB13" s="17">
        <v>9.7755547349494196E-2</v>
      </c>
      <c r="AC13" s="17">
        <v>8.1381861829432994E-2</v>
      </c>
      <c r="AD13" s="17">
        <v>9.4398834544920193E-2</v>
      </c>
      <c r="AE13" s="17"/>
      <c r="AF13" s="17">
        <v>7.23306563317897E-2</v>
      </c>
      <c r="AG13" s="17">
        <v>4.1520890025147902E-2</v>
      </c>
      <c r="AH13" s="17">
        <v>0.16383091442288</v>
      </c>
      <c r="AI13" s="17">
        <v>0.18516339675781801</v>
      </c>
      <c r="AJ13" s="17">
        <v>0.103776336551662</v>
      </c>
      <c r="AK13" s="17">
        <v>4.7627597297971898E-2</v>
      </c>
      <c r="AL13" s="17"/>
      <c r="AM13" s="17">
        <v>0.112373709914748</v>
      </c>
      <c r="AN13" s="17">
        <v>7.02879351259596E-2</v>
      </c>
      <c r="AO13" s="17">
        <v>9.8762829419172402E-2</v>
      </c>
      <c r="AP13" s="17"/>
      <c r="AQ13" s="17">
        <v>9.8765977302169905E-2</v>
      </c>
      <c r="AR13" s="17">
        <v>6.3662266645019505E-2</v>
      </c>
      <c r="AS13" s="17">
        <v>7.9740706608093403E-2</v>
      </c>
      <c r="AT13" s="17">
        <v>9.0750621502227902E-2</v>
      </c>
      <c r="AU13" s="17">
        <v>0.11495900230935099</v>
      </c>
      <c r="AV13" s="17"/>
      <c r="AW13" s="17">
        <v>7.6214156781050396E-2</v>
      </c>
      <c r="AX13" s="17">
        <v>5.9336829285657103E-2</v>
      </c>
      <c r="AY13" s="17">
        <v>0.10349944530381</v>
      </c>
      <c r="AZ13" s="17">
        <v>0.127053643764757</v>
      </c>
      <c r="BA13" s="17">
        <v>6.7804486086577895E-2</v>
      </c>
      <c r="BB13" s="17"/>
      <c r="BC13" s="17">
        <v>5.5275539343074803E-2</v>
      </c>
      <c r="BD13" s="17">
        <v>7.4935365773846102E-2</v>
      </c>
      <c r="BE13" s="17">
        <v>8.8114684968173304E-2</v>
      </c>
      <c r="BF13" s="17">
        <v>0.125851433064881</v>
      </c>
      <c r="BG13" s="17">
        <v>5.3211544397267198E-2</v>
      </c>
      <c r="BH13" s="17">
        <v>0.108146061507236</v>
      </c>
      <c r="BI13" s="17"/>
      <c r="BJ13" s="17">
        <v>0.129528847176968</v>
      </c>
      <c r="BK13" s="17">
        <v>7.6207327696206806E-2</v>
      </c>
      <c r="BL13" s="17">
        <v>5.9203039289927401E-2</v>
      </c>
      <c r="BM13" s="17">
        <v>4.50494133930378E-2</v>
      </c>
      <c r="BN13" s="17">
        <v>4.7805081002930697E-2</v>
      </c>
    </row>
    <row r="14" spans="2:66" x14ac:dyDescent="0.35">
      <c r="B14" s="18" t="s">
        <v>87</v>
      </c>
      <c r="C14" s="19">
        <v>0.101055445060121</v>
      </c>
      <c r="D14" s="19">
        <v>9.3152861711032806E-2</v>
      </c>
      <c r="E14" s="19">
        <v>0.109756376180478</v>
      </c>
      <c r="F14" s="19"/>
      <c r="G14" s="19">
        <v>0.116641443624962</v>
      </c>
      <c r="H14" s="19">
        <v>0.10586630030450001</v>
      </c>
      <c r="I14" s="19">
        <v>9.1884041657318394E-2</v>
      </c>
      <c r="J14" s="19">
        <v>0.101670207270153</v>
      </c>
      <c r="K14" s="19">
        <v>0.117562993894026</v>
      </c>
      <c r="L14" s="19">
        <v>8.2558147091233505E-2</v>
      </c>
      <c r="M14" s="19"/>
      <c r="N14" s="19">
        <v>6.0225197760173897E-2</v>
      </c>
      <c r="O14" s="19">
        <v>0.11197627200931801</v>
      </c>
      <c r="P14" s="19">
        <v>8.9787615600997406E-2</v>
      </c>
      <c r="Q14" s="19">
        <v>0.14262079209133899</v>
      </c>
      <c r="R14" s="19"/>
      <c r="S14" s="19">
        <v>6.9665391630928206E-2</v>
      </c>
      <c r="T14" s="19">
        <v>0.118271706794616</v>
      </c>
      <c r="U14" s="19">
        <v>9.1836573123562595E-2</v>
      </c>
      <c r="V14" s="19">
        <v>8.1534821955546996E-2</v>
      </c>
      <c r="W14" s="19">
        <v>8.3665403953801606E-2</v>
      </c>
      <c r="X14" s="19">
        <v>0.116371315316512</v>
      </c>
      <c r="Y14" s="19">
        <v>0.132685742850356</v>
      </c>
      <c r="Z14" s="19">
        <v>0.104557392417961</v>
      </c>
      <c r="AA14" s="19">
        <v>0.133398037014482</v>
      </c>
      <c r="AB14" s="19">
        <v>9.4328087754250903E-2</v>
      </c>
      <c r="AC14" s="19">
        <v>8.3724254962953895E-2</v>
      </c>
      <c r="AD14" s="19">
        <v>9.1825482588309595E-2</v>
      </c>
      <c r="AE14" s="19"/>
      <c r="AF14" s="19">
        <v>7.6954545891717394E-2</v>
      </c>
      <c r="AG14" s="19">
        <v>7.6030591739419104E-2</v>
      </c>
      <c r="AH14" s="19">
        <v>5.8245680761114298E-2</v>
      </c>
      <c r="AI14" s="19">
        <v>0.135094589987134</v>
      </c>
      <c r="AJ14" s="19">
        <v>0.118206798165993</v>
      </c>
      <c r="AK14" s="19">
        <v>0.18464509237618701</v>
      </c>
      <c r="AL14" s="19"/>
      <c r="AM14" s="19">
        <v>8.4535254078061894E-2</v>
      </c>
      <c r="AN14" s="19">
        <v>9.1935374159216293E-2</v>
      </c>
      <c r="AO14" s="19">
        <v>0.123315839641671</v>
      </c>
      <c r="AP14" s="19"/>
      <c r="AQ14" s="19">
        <v>8.8323042270871496E-2</v>
      </c>
      <c r="AR14" s="19">
        <v>9.3467479270499906E-2</v>
      </c>
      <c r="AS14" s="19">
        <v>5.40427703734132E-2</v>
      </c>
      <c r="AT14" s="19">
        <v>9.7378906007119195E-2</v>
      </c>
      <c r="AU14" s="19">
        <v>0.14715588506253099</v>
      </c>
      <c r="AV14" s="19"/>
      <c r="AW14" s="19">
        <v>8.4078663650355004E-2</v>
      </c>
      <c r="AX14" s="19">
        <v>9.3481281286128301E-2</v>
      </c>
      <c r="AY14" s="19">
        <v>5.71628741705551E-2</v>
      </c>
      <c r="AZ14" s="19">
        <v>8.6319719288688396E-2</v>
      </c>
      <c r="BA14" s="19">
        <v>0.117463067772201</v>
      </c>
      <c r="BB14" s="19"/>
      <c r="BC14" s="19">
        <v>7.8874172782064697E-2</v>
      </c>
      <c r="BD14" s="19">
        <v>8.1692042199905696E-2</v>
      </c>
      <c r="BE14" s="19">
        <v>7.8390456039714895E-2</v>
      </c>
      <c r="BF14" s="19">
        <v>0.10033934875683501</v>
      </c>
      <c r="BG14" s="19">
        <v>0.101279381337125</v>
      </c>
      <c r="BH14" s="19">
        <v>0.195134514053663</v>
      </c>
      <c r="BI14" s="19"/>
      <c r="BJ14" s="19">
        <v>0.12005037367811899</v>
      </c>
      <c r="BK14" s="19">
        <v>0.116386582734627</v>
      </c>
      <c r="BL14" s="19">
        <v>9.3936263753081298E-2</v>
      </c>
      <c r="BM14" s="19">
        <v>5.7509485504934198E-2</v>
      </c>
      <c r="BN14" s="19">
        <v>4.8024780192615003E-2</v>
      </c>
    </row>
    <row r="15" spans="2:66" x14ac:dyDescent="0.35">
      <c r="B15" s="16"/>
    </row>
    <row r="16" spans="2:66" x14ac:dyDescent="0.35">
      <c r="B16" t="s">
        <v>92</v>
      </c>
    </row>
    <row r="17" spans="2:2" x14ac:dyDescent="0.35">
      <c r="B17" t="s">
        <v>93</v>
      </c>
    </row>
    <row r="19" spans="2:2" x14ac:dyDescent="0.35">
      <c r="B19"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N24"/>
  <sheetViews>
    <sheetView showGridLines="0" workbookViewId="0">
      <pane xSplit="2" topLeftCell="C1" activePane="topRight" state="frozen"/>
      <selection activeCell="E8" sqref="E8"/>
      <selection pane="topRight" activeCell="A2" sqref="A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1486</v>
      </c>
      <c r="D7" s="10">
        <v>740</v>
      </c>
      <c r="E7" s="10">
        <v>739</v>
      </c>
      <c r="F7" s="10"/>
      <c r="G7" s="10">
        <v>158</v>
      </c>
      <c r="H7" s="10">
        <v>186</v>
      </c>
      <c r="I7" s="10">
        <v>238</v>
      </c>
      <c r="J7" s="10">
        <v>249</v>
      </c>
      <c r="K7" s="10">
        <v>258</v>
      </c>
      <c r="L7" s="10">
        <v>397</v>
      </c>
      <c r="M7" s="10"/>
      <c r="N7" s="10">
        <v>376</v>
      </c>
      <c r="O7" s="10">
        <v>407</v>
      </c>
      <c r="P7" s="10">
        <v>286</v>
      </c>
      <c r="Q7" s="10">
        <v>414</v>
      </c>
      <c r="R7" s="10"/>
      <c r="S7" s="10">
        <v>168</v>
      </c>
      <c r="T7" s="10">
        <v>214</v>
      </c>
      <c r="U7" s="10">
        <v>117</v>
      </c>
      <c r="V7" s="10">
        <v>114</v>
      </c>
      <c r="W7" s="10">
        <v>111</v>
      </c>
      <c r="X7" s="10">
        <v>125</v>
      </c>
      <c r="Y7" s="10">
        <v>123</v>
      </c>
      <c r="Z7" s="10">
        <v>64</v>
      </c>
      <c r="AA7" s="10">
        <v>161</v>
      </c>
      <c r="AB7" s="10">
        <v>154</v>
      </c>
      <c r="AC7" s="10">
        <v>83</v>
      </c>
      <c r="AD7" s="10">
        <v>52</v>
      </c>
      <c r="AE7" s="10"/>
      <c r="AF7" s="10">
        <v>593</v>
      </c>
      <c r="AG7" s="10">
        <v>361</v>
      </c>
      <c r="AH7" s="10">
        <v>93</v>
      </c>
      <c r="AI7" s="10">
        <v>121</v>
      </c>
      <c r="AJ7" s="10">
        <v>248</v>
      </c>
      <c r="AK7" s="10">
        <v>44</v>
      </c>
      <c r="AL7" s="10"/>
      <c r="AM7" s="10">
        <v>560</v>
      </c>
      <c r="AN7" s="10">
        <v>604</v>
      </c>
      <c r="AO7" s="10">
        <v>197</v>
      </c>
      <c r="AP7" s="10"/>
      <c r="AQ7" s="10">
        <v>516</v>
      </c>
      <c r="AR7" s="10">
        <v>383</v>
      </c>
      <c r="AS7" s="10">
        <v>118</v>
      </c>
      <c r="AT7" s="10">
        <v>31</v>
      </c>
      <c r="AU7" s="10">
        <v>194</v>
      </c>
      <c r="AV7" s="10"/>
      <c r="AW7" s="10">
        <v>288</v>
      </c>
      <c r="AX7" s="10">
        <v>449</v>
      </c>
      <c r="AY7" s="10">
        <v>135</v>
      </c>
      <c r="AZ7" s="10">
        <v>202</v>
      </c>
      <c r="BA7" s="10">
        <v>77</v>
      </c>
      <c r="BB7" s="10"/>
      <c r="BC7" s="10">
        <v>377</v>
      </c>
      <c r="BD7" s="10">
        <v>283</v>
      </c>
      <c r="BE7" s="10">
        <v>139</v>
      </c>
      <c r="BF7" s="10">
        <v>242</v>
      </c>
      <c r="BG7" s="10">
        <v>84</v>
      </c>
      <c r="BH7" s="10">
        <v>153</v>
      </c>
      <c r="BI7" s="10"/>
      <c r="BJ7" s="10">
        <v>382</v>
      </c>
      <c r="BK7" s="10">
        <v>328</v>
      </c>
      <c r="BL7" s="10">
        <v>380</v>
      </c>
      <c r="BM7" s="10">
        <v>149</v>
      </c>
      <c r="BN7" s="10">
        <v>21</v>
      </c>
    </row>
    <row r="8" spans="2:66" ht="30" customHeight="1" x14ac:dyDescent="0.35">
      <c r="B8" s="11" t="s">
        <v>20</v>
      </c>
      <c r="C8" s="11">
        <v>1492</v>
      </c>
      <c r="D8" s="11">
        <v>702</v>
      </c>
      <c r="E8" s="11">
        <v>1009</v>
      </c>
      <c r="F8" s="11"/>
      <c r="G8" s="11">
        <v>151</v>
      </c>
      <c r="H8" s="11">
        <v>194</v>
      </c>
      <c r="I8" s="11">
        <v>237</v>
      </c>
      <c r="J8" s="11">
        <v>266</v>
      </c>
      <c r="K8" s="11">
        <v>248</v>
      </c>
      <c r="L8" s="11">
        <v>395</v>
      </c>
      <c r="M8" s="11"/>
      <c r="N8" s="11">
        <v>361</v>
      </c>
      <c r="O8" s="11">
        <v>404</v>
      </c>
      <c r="P8" s="11">
        <v>327</v>
      </c>
      <c r="Q8" s="11">
        <v>396</v>
      </c>
      <c r="R8" s="11"/>
      <c r="S8" s="11">
        <v>161</v>
      </c>
      <c r="T8" s="11">
        <v>211</v>
      </c>
      <c r="U8" s="11">
        <v>132</v>
      </c>
      <c r="V8" s="11">
        <v>134</v>
      </c>
      <c r="W8" s="11">
        <v>112</v>
      </c>
      <c r="X8" s="11">
        <v>130</v>
      </c>
      <c r="Y8" s="11">
        <v>120</v>
      </c>
      <c r="Z8" s="11">
        <v>59</v>
      </c>
      <c r="AA8" s="11">
        <v>158</v>
      </c>
      <c r="AB8" s="11">
        <v>150</v>
      </c>
      <c r="AC8" s="11">
        <v>78</v>
      </c>
      <c r="AD8" s="11">
        <v>48</v>
      </c>
      <c r="AE8" s="11"/>
      <c r="AF8" s="11">
        <v>589</v>
      </c>
      <c r="AG8" s="11">
        <v>367</v>
      </c>
      <c r="AH8" s="11">
        <v>94</v>
      </c>
      <c r="AI8" s="11">
        <v>122</v>
      </c>
      <c r="AJ8" s="11">
        <v>250</v>
      </c>
      <c r="AK8" s="11">
        <v>43</v>
      </c>
      <c r="AL8" s="11"/>
      <c r="AM8" s="11">
        <v>568</v>
      </c>
      <c r="AN8" s="11">
        <v>601</v>
      </c>
      <c r="AO8" s="11">
        <v>201</v>
      </c>
      <c r="AP8" s="11"/>
      <c r="AQ8" s="11">
        <v>519</v>
      </c>
      <c r="AR8" s="11">
        <v>386</v>
      </c>
      <c r="AS8" s="11">
        <v>117</v>
      </c>
      <c r="AT8" s="11">
        <v>31</v>
      </c>
      <c r="AU8" s="11">
        <v>197</v>
      </c>
      <c r="AV8" s="11"/>
      <c r="AW8" s="11">
        <v>289</v>
      </c>
      <c r="AX8" s="11">
        <v>452</v>
      </c>
      <c r="AY8" s="11">
        <v>135</v>
      </c>
      <c r="AZ8" s="11">
        <v>203</v>
      </c>
      <c r="BA8" s="11">
        <v>78</v>
      </c>
      <c r="BB8" s="11"/>
      <c r="BC8" s="11">
        <v>378</v>
      </c>
      <c r="BD8" s="11">
        <v>283</v>
      </c>
      <c r="BE8" s="11">
        <v>140</v>
      </c>
      <c r="BF8" s="11">
        <v>244</v>
      </c>
      <c r="BG8" s="11">
        <v>84</v>
      </c>
      <c r="BH8" s="11">
        <v>154</v>
      </c>
      <c r="BI8" s="11"/>
      <c r="BJ8" s="11">
        <v>385</v>
      </c>
      <c r="BK8" s="11">
        <v>334</v>
      </c>
      <c r="BL8" s="11">
        <v>378</v>
      </c>
      <c r="BM8" s="11">
        <v>147</v>
      </c>
      <c r="BN8" s="11">
        <v>20</v>
      </c>
    </row>
    <row r="9" spans="2:66" ht="43.5" x14ac:dyDescent="0.35">
      <c r="B9" s="18" t="s">
        <v>159</v>
      </c>
      <c r="C9" s="17">
        <v>0.50174357094315003</v>
      </c>
      <c r="D9" s="17">
        <v>0.52499378205232194</v>
      </c>
      <c r="E9" s="17">
        <v>0.48030145790317003</v>
      </c>
      <c r="F9" s="17"/>
      <c r="G9" s="17">
        <v>0.39984345635194601</v>
      </c>
      <c r="H9" s="17">
        <v>0.39734790679946402</v>
      </c>
      <c r="I9" s="17">
        <v>0.47548689011601197</v>
      </c>
      <c r="J9" s="17">
        <v>0.47584972796918501</v>
      </c>
      <c r="K9" s="17">
        <v>0.51194447235651896</v>
      </c>
      <c r="L9" s="17">
        <v>0.61862445824739998</v>
      </c>
      <c r="M9" s="17"/>
      <c r="N9" s="17">
        <v>0.55575411941800701</v>
      </c>
      <c r="O9" s="17">
        <v>0.50636143384851995</v>
      </c>
      <c r="P9" s="17">
        <v>0.47527089030734099</v>
      </c>
      <c r="Q9" s="17">
        <v>0.47356497761294197</v>
      </c>
      <c r="R9" s="17"/>
      <c r="S9" s="17">
        <v>0.38991704047032599</v>
      </c>
      <c r="T9" s="17">
        <v>0.55143819273697003</v>
      </c>
      <c r="U9" s="17">
        <v>0.49701651292367299</v>
      </c>
      <c r="V9" s="17">
        <v>0.42419349246076399</v>
      </c>
      <c r="W9" s="17">
        <v>0.40775620899329401</v>
      </c>
      <c r="X9" s="17">
        <v>0.51478267481447304</v>
      </c>
      <c r="Y9" s="17">
        <v>0.45268124596727499</v>
      </c>
      <c r="Z9" s="17">
        <v>0.48188676374146799</v>
      </c>
      <c r="AA9" s="17">
        <v>0.56324469386726395</v>
      </c>
      <c r="AB9" s="17">
        <v>0.705169528893275</v>
      </c>
      <c r="AC9" s="17">
        <v>0.422858733413711</v>
      </c>
      <c r="AD9" s="17">
        <v>0.507969794842422</v>
      </c>
      <c r="AE9" s="17"/>
      <c r="AF9" s="17">
        <v>0.61326026202540396</v>
      </c>
      <c r="AG9" s="17">
        <v>0.51008595965608206</v>
      </c>
      <c r="AH9" s="17">
        <v>0.38163093418703697</v>
      </c>
      <c r="AI9" s="17">
        <v>0.41050752221258002</v>
      </c>
      <c r="AJ9" s="17">
        <v>0.32679839622240098</v>
      </c>
      <c r="AK9" s="17">
        <v>0.44814557626326901</v>
      </c>
      <c r="AL9" s="17"/>
      <c r="AM9" s="17">
        <v>0.54589415087133497</v>
      </c>
      <c r="AN9" s="17">
        <v>0.51574425190567497</v>
      </c>
      <c r="AO9" s="17">
        <v>0.40666215946821699</v>
      </c>
      <c r="AP9" s="17"/>
      <c r="AQ9" s="17">
        <v>0.548289295068494</v>
      </c>
      <c r="AR9" s="17">
        <v>0.49100204440353201</v>
      </c>
      <c r="AS9" s="17">
        <v>0.56651413082997404</v>
      </c>
      <c r="AT9" s="17">
        <v>0.26409245583876301</v>
      </c>
      <c r="AU9" s="17">
        <v>0.42445240485333602</v>
      </c>
      <c r="AV9" s="17"/>
      <c r="AW9" s="17">
        <v>0.54702630122582296</v>
      </c>
      <c r="AX9" s="17">
        <v>0.51593705946258495</v>
      </c>
      <c r="AY9" s="17">
        <v>0.544240380807547</v>
      </c>
      <c r="AZ9" s="17">
        <v>0.48529671429170801</v>
      </c>
      <c r="BA9" s="17">
        <v>0.441607600005057</v>
      </c>
      <c r="BB9" s="17"/>
      <c r="BC9" s="17">
        <v>0.48793991335412001</v>
      </c>
      <c r="BD9" s="17">
        <v>0.56694491425953097</v>
      </c>
      <c r="BE9" s="17">
        <v>0.51586679112269096</v>
      </c>
      <c r="BF9" s="17">
        <v>0.482901702682828</v>
      </c>
      <c r="BG9" s="17">
        <v>0.50346956444166902</v>
      </c>
      <c r="BH9" s="17">
        <v>0.53403819107223904</v>
      </c>
      <c r="BI9" s="17"/>
      <c r="BJ9" s="17">
        <v>0.47990896347886702</v>
      </c>
      <c r="BK9" s="17">
        <v>0.495053566013268</v>
      </c>
      <c r="BL9" s="17">
        <v>0.49181337684272303</v>
      </c>
      <c r="BM9" s="17">
        <v>0.53612630775651504</v>
      </c>
      <c r="BN9" s="17">
        <v>0.38949454113154303</v>
      </c>
    </row>
    <row r="10" spans="2:66" ht="29" x14ac:dyDescent="0.35">
      <c r="B10" s="18" t="s">
        <v>160</v>
      </c>
      <c r="C10" s="17">
        <v>0.430801914143707</v>
      </c>
      <c r="D10" s="17">
        <v>0.42635583094500901</v>
      </c>
      <c r="E10" s="17">
        <v>0.43576012098364297</v>
      </c>
      <c r="F10" s="17"/>
      <c r="G10" s="17">
        <v>0.46755602549637898</v>
      </c>
      <c r="H10" s="17">
        <v>0.430195670847901</v>
      </c>
      <c r="I10" s="17">
        <v>0.45480841167900898</v>
      </c>
      <c r="J10" s="17">
        <v>0.48029220255860999</v>
      </c>
      <c r="K10" s="17">
        <v>0.44438466144088501</v>
      </c>
      <c r="L10" s="17">
        <v>0.360846964670128</v>
      </c>
      <c r="M10" s="17"/>
      <c r="N10" s="17">
        <v>0.37774467494214697</v>
      </c>
      <c r="O10" s="17">
        <v>0.45206238798149301</v>
      </c>
      <c r="P10" s="17">
        <v>0.45114892412276603</v>
      </c>
      <c r="Q10" s="17">
        <v>0.438562820763998</v>
      </c>
      <c r="R10" s="17"/>
      <c r="S10" s="17">
        <v>0.39048523541732799</v>
      </c>
      <c r="T10" s="17">
        <v>0.43453210921676799</v>
      </c>
      <c r="U10" s="17">
        <v>0.44154723551891201</v>
      </c>
      <c r="V10" s="17">
        <v>0.51452531632167098</v>
      </c>
      <c r="W10" s="17">
        <v>0.46742845794330001</v>
      </c>
      <c r="X10" s="17">
        <v>0.477559285407122</v>
      </c>
      <c r="Y10" s="17">
        <v>0.45953838088229998</v>
      </c>
      <c r="Z10" s="17">
        <v>0.38739149281635898</v>
      </c>
      <c r="AA10" s="17">
        <v>0.39177212699334502</v>
      </c>
      <c r="AB10" s="17">
        <v>0.27758336034312298</v>
      </c>
      <c r="AC10" s="17">
        <v>0.48622691732567203</v>
      </c>
      <c r="AD10" s="17">
        <v>0.57345524584798102</v>
      </c>
      <c r="AE10" s="17"/>
      <c r="AF10" s="17">
        <v>0.417577090912997</v>
      </c>
      <c r="AG10" s="17">
        <v>0.53824491333565005</v>
      </c>
      <c r="AH10" s="17">
        <v>0.353093982987642</v>
      </c>
      <c r="AI10" s="17">
        <v>0.31301067322693998</v>
      </c>
      <c r="AJ10" s="17">
        <v>0.37329887181499499</v>
      </c>
      <c r="AK10" s="17">
        <v>0.45314567473655698</v>
      </c>
      <c r="AL10" s="17"/>
      <c r="AM10" s="17">
        <v>0.43537434709851702</v>
      </c>
      <c r="AN10" s="17">
        <v>0.42520615306311599</v>
      </c>
      <c r="AO10" s="17">
        <v>0.38540143723060999</v>
      </c>
      <c r="AP10" s="17"/>
      <c r="AQ10" s="17">
        <v>0.452460214906173</v>
      </c>
      <c r="AR10" s="17">
        <v>0.40556329849212502</v>
      </c>
      <c r="AS10" s="17">
        <v>0.406735491211766</v>
      </c>
      <c r="AT10" s="17">
        <v>0.43270426526654499</v>
      </c>
      <c r="AU10" s="17">
        <v>0.39303797626722498</v>
      </c>
      <c r="AV10" s="17"/>
      <c r="AW10" s="17">
        <v>0.424513730804843</v>
      </c>
      <c r="AX10" s="17">
        <v>0.40759552614703598</v>
      </c>
      <c r="AY10" s="17">
        <v>0.342310865937765</v>
      </c>
      <c r="AZ10" s="17">
        <v>0.53077976912246905</v>
      </c>
      <c r="BA10" s="17">
        <v>0.50019044148726299</v>
      </c>
      <c r="BB10" s="17"/>
      <c r="BC10" s="17">
        <v>0.39423445640329802</v>
      </c>
      <c r="BD10" s="17">
        <v>0.45257169142406101</v>
      </c>
      <c r="BE10" s="17">
        <v>0.39515786785537799</v>
      </c>
      <c r="BF10" s="17">
        <v>0.513190298967932</v>
      </c>
      <c r="BG10" s="17">
        <v>0.44637332120967599</v>
      </c>
      <c r="BH10" s="17">
        <v>0.38171807955441101</v>
      </c>
      <c r="BI10" s="17"/>
      <c r="BJ10" s="17">
        <v>0.45649614668340599</v>
      </c>
      <c r="BK10" s="17">
        <v>0.43496739114699301</v>
      </c>
      <c r="BL10" s="17">
        <v>0.46598326834936898</v>
      </c>
      <c r="BM10" s="17">
        <v>0.36051554038956302</v>
      </c>
      <c r="BN10" s="17">
        <v>0.32998750335330101</v>
      </c>
    </row>
    <row r="11" spans="2:66" ht="29" x14ac:dyDescent="0.35">
      <c r="B11" s="18" t="s">
        <v>161</v>
      </c>
      <c r="C11" s="17">
        <v>0.22266575310786399</v>
      </c>
      <c r="D11" s="17">
        <v>0.23856210952037499</v>
      </c>
      <c r="E11" s="17">
        <v>0.205222922222526</v>
      </c>
      <c r="F11" s="17"/>
      <c r="G11" s="17">
        <v>0.26676648541415299</v>
      </c>
      <c r="H11" s="17">
        <v>0.24646337354290501</v>
      </c>
      <c r="I11" s="17">
        <v>0.26030806323403599</v>
      </c>
      <c r="J11" s="17">
        <v>0.227476511735828</v>
      </c>
      <c r="K11" s="17">
        <v>0.21969878413403399</v>
      </c>
      <c r="L11" s="17">
        <v>0.17025055473709999</v>
      </c>
      <c r="M11" s="17"/>
      <c r="N11" s="17">
        <v>0.150453346567159</v>
      </c>
      <c r="O11" s="17">
        <v>0.239875564658389</v>
      </c>
      <c r="P11" s="17">
        <v>0.205147045238492</v>
      </c>
      <c r="Q11" s="17">
        <v>0.28474861710289001</v>
      </c>
      <c r="R11" s="17"/>
      <c r="S11" s="17">
        <v>0.29978830616610003</v>
      </c>
      <c r="T11" s="17">
        <v>0.22251542221214099</v>
      </c>
      <c r="U11" s="17">
        <v>0.17675376864019901</v>
      </c>
      <c r="V11" s="17">
        <v>0.25615677656883901</v>
      </c>
      <c r="W11" s="17">
        <v>0.21506852219119099</v>
      </c>
      <c r="X11" s="17">
        <v>0.20720822305238501</v>
      </c>
      <c r="Y11" s="17">
        <v>0.217975887260312</v>
      </c>
      <c r="Z11" s="17">
        <v>0.18729449785650701</v>
      </c>
      <c r="AA11" s="17">
        <v>0.22071296354324099</v>
      </c>
      <c r="AB11" s="17">
        <v>0.20006241774761199</v>
      </c>
      <c r="AC11" s="17">
        <v>0.19874587694939699</v>
      </c>
      <c r="AD11" s="17">
        <v>0.228615917175266</v>
      </c>
      <c r="AE11" s="17"/>
      <c r="AF11" s="17">
        <v>6.3554604898437603E-2</v>
      </c>
      <c r="AG11" s="17">
        <v>0.10598491370259699</v>
      </c>
      <c r="AH11" s="17">
        <v>0.50990202401567297</v>
      </c>
      <c r="AI11" s="17">
        <v>0.55169715171526601</v>
      </c>
      <c r="AJ11" s="17">
        <v>0.53048388418771197</v>
      </c>
      <c r="AK11" s="17">
        <v>6.5697278436724904E-2</v>
      </c>
      <c r="AL11" s="17"/>
      <c r="AM11" s="17">
        <v>0.20284848158100099</v>
      </c>
      <c r="AN11" s="17">
        <v>0.203672273325438</v>
      </c>
      <c r="AO11" s="17">
        <v>0.29101263803275501</v>
      </c>
      <c r="AP11" s="17"/>
      <c r="AQ11" s="17">
        <v>0.17727470709139101</v>
      </c>
      <c r="AR11" s="17">
        <v>0.22505503095167101</v>
      </c>
      <c r="AS11" s="17">
        <v>0.15391089822411599</v>
      </c>
      <c r="AT11" s="17">
        <v>0.25920960663294801</v>
      </c>
      <c r="AU11" s="17">
        <v>0.29748100779245901</v>
      </c>
      <c r="AV11" s="17"/>
      <c r="AW11" s="17">
        <v>0.15910321721017301</v>
      </c>
      <c r="AX11" s="17">
        <v>0.24410836023681301</v>
      </c>
      <c r="AY11" s="17">
        <v>0.20740126262195599</v>
      </c>
      <c r="AZ11" s="17">
        <v>0.195122530747317</v>
      </c>
      <c r="BA11" s="17">
        <v>0.23089904762454699</v>
      </c>
      <c r="BB11" s="17"/>
      <c r="BC11" s="17">
        <v>0.25697597731003502</v>
      </c>
      <c r="BD11" s="17">
        <v>0.14570759589346799</v>
      </c>
      <c r="BE11" s="17">
        <v>0.20088150136574401</v>
      </c>
      <c r="BF11" s="17">
        <v>0.242745067000398</v>
      </c>
      <c r="BG11" s="17">
        <v>0.29456993571972301</v>
      </c>
      <c r="BH11" s="17">
        <v>0.21701539455830901</v>
      </c>
      <c r="BI11" s="17"/>
      <c r="BJ11" s="17">
        <v>0.23739402268912599</v>
      </c>
      <c r="BK11" s="17">
        <v>0.23202860925972199</v>
      </c>
      <c r="BL11" s="17">
        <v>0.22335257798180799</v>
      </c>
      <c r="BM11" s="17">
        <v>0.20722017820696301</v>
      </c>
      <c r="BN11" s="17">
        <v>0.14052781689925301</v>
      </c>
    </row>
    <row r="12" spans="2:66" ht="29" x14ac:dyDescent="0.35">
      <c r="B12" s="18" t="s">
        <v>162</v>
      </c>
      <c r="C12" s="17">
        <v>0.20843011578107101</v>
      </c>
      <c r="D12" s="17">
        <v>0.19299702126343801</v>
      </c>
      <c r="E12" s="17">
        <v>0.22412959208660799</v>
      </c>
      <c r="F12" s="17"/>
      <c r="G12" s="17">
        <v>0.242093585089005</v>
      </c>
      <c r="H12" s="17">
        <v>0.272036965727112</v>
      </c>
      <c r="I12" s="17">
        <v>0.208260586938363</v>
      </c>
      <c r="J12" s="17">
        <v>0.208284804195465</v>
      </c>
      <c r="K12" s="17">
        <v>0.16701693637739501</v>
      </c>
      <c r="L12" s="17">
        <v>0.19053152548470001</v>
      </c>
      <c r="M12" s="17"/>
      <c r="N12" s="17">
        <v>0.17618063006445001</v>
      </c>
      <c r="O12" s="17">
        <v>0.21916033868067999</v>
      </c>
      <c r="P12" s="17">
        <v>0.224350273721004</v>
      </c>
      <c r="Q12" s="17">
        <v>0.215305090483523</v>
      </c>
      <c r="R12" s="17"/>
      <c r="S12" s="17">
        <v>0.20515186444150599</v>
      </c>
      <c r="T12" s="17">
        <v>0.16136992740182601</v>
      </c>
      <c r="U12" s="17">
        <v>0.178123265333758</v>
      </c>
      <c r="V12" s="17">
        <v>0.23568599555654299</v>
      </c>
      <c r="W12" s="17">
        <v>0.19496341168245299</v>
      </c>
      <c r="X12" s="17">
        <v>0.21387059791673199</v>
      </c>
      <c r="Y12" s="17">
        <v>0.26179697925621997</v>
      </c>
      <c r="Z12" s="17">
        <v>0.270537464567907</v>
      </c>
      <c r="AA12" s="17">
        <v>0.28684834999554698</v>
      </c>
      <c r="AB12" s="17">
        <v>0.12180999347653799</v>
      </c>
      <c r="AC12" s="17">
        <v>0.23198606468789901</v>
      </c>
      <c r="AD12" s="17">
        <v>0.21457331073899399</v>
      </c>
      <c r="AE12" s="17"/>
      <c r="AF12" s="17">
        <v>0.216222239318861</v>
      </c>
      <c r="AG12" s="17">
        <v>0.20270916130827199</v>
      </c>
      <c r="AH12" s="17">
        <v>0.210842849273082</v>
      </c>
      <c r="AI12" s="17">
        <v>0.15878208978448699</v>
      </c>
      <c r="AJ12" s="17">
        <v>0.21550159298319199</v>
      </c>
      <c r="AK12" s="17">
        <v>0.23303829138531601</v>
      </c>
      <c r="AL12" s="17"/>
      <c r="AM12" s="17">
        <v>0.179691653783878</v>
      </c>
      <c r="AN12" s="17">
        <v>0.21670809257866699</v>
      </c>
      <c r="AO12" s="17">
        <v>0.260067017057381</v>
      </c>
      <c r="AP12" s="17"/>
      <c r="AQ12" s="17">
        <v>0.21135417423616101</v>
      </c>
      <c r="AR12" s="17">
        <v>0.20650770688274001</v>
      </c>
      <c r="AS12" s="17">
        <v>0.16406199838900501</v>
      </c>
      <c r="AT12" s="17">
        <v>0.25450101548829701</v>
      </c>
      <c r="AU12" s="17">
        <v>0.21859920764440899</v>
      </c>
      <c r="AV12" s="17"/>
      <c r="AW12" s="17">
        <v>0.22173568152787901</v>
      </c>
      <c r="AX12" s="17">
        <v>0.20093737562862199</v>
      </c>
      <c r="AY12" s="17">
        <v>0.19273263779724301</v>
      </c>
      <c r="AZ12" s="17">
        <v>0.19247279198057099</v>
      </c>
      <c r="BA12" s="17">
        <v>0.20699245766608099</v>
      </c>
      <c r="BB12" s="17"/>
      <c r="BC12" s="17">
        <v>0.20990924211249301</v>
      </c>
      <c r="BD12" s="17">
        <v>0.228925803352476</v>
      </c>
      <c r="BE12" s="17">
        <v>0.174883667733576</v>
      </c>
      <c r="BF12" s="17">
        <v>0.214834266983297</v>
      </c>
      <c r="BG12" s="17">
        <v>0.25473564174521901</v>
      </c>
      <c r="BH12" s="17">
        <v>0.15627830554743699</v>
      </c>
      <c r="BI12" s="17"/>
      <c r="BJ12" s="17">
        <v>0.207528033579262</v>
      </c>
      <c r="BK12" s="17">
        <v>0.226116126546197</v>
      </c>
      <c r="BL12" s="17">
        <v>0.203497636042794</v>
      </c>
      <c r="BM12" s="17">
        <v>0.18556860904617001</v>
      </c>
      <c r="BN12" s="17">
        <v>0.29128539857923902</v>
      </c>
    </row>
    <row r="13" spans="2:66" ht="29" x14ac:dyDescent="0.35">
      <c r="B13" s="18" t="s">
        <v>163</v>
      </c>
      <c r="C13" s="17">
        <v>0.16928405234844501</v>
      </c>
      <c r="D13" s="17">
        <v>0.179135600125363</v>
      </c>
      <c r="E13" s="17">
        <v>0.160426234147444</v>
      </c>
      <c r="F13" s="17"/>
      <c r="G13" s="17">
        <v>0.22919669017379199</v>
      </c>
      <c r="H13" s="17">
        <v>0.19493156238137399</v>
      </c>
      <c r="I13" s="17">
        <v>0.190190669100198</v>
      </c>
      <c r="J13" s="17">
        <v>0.145579763397781</v>
      </c>
      <c r="K13" s="17">
        <v>0.15316938155895199</v>
      </c>
      <c r="L13" s="17">
        <v>0.14739647583925999</v>
      </c>
      <c r="M13" s="17"/>
      <c r="N13" s="17">
        <v>0.18343549308985299</v>
      </c>
      <c r="O13" s="17">
        <v>0.17967938798145799</v>
      </c>
      <c r="P13" s="17">
        <v>0.147365691171603</v>
      </c>
      <c r="Q13" s="17">
        <v>0.159819898923033</v>
      </c>
      <c r="R13" s="17"/>
      <c r="S13" s="17">
        <v>0.162173699927433</v>
      </c>
      <c r="T13" s="17">
        <v>0.16346361931867401</v>
      </c>
      <c r="U13" s="17">
        <v>0.16167213951312501</v>
      </c>
      <c r="V13" s="17">
        <v>0.215245571534631</v>
      </c>
      <c r="W13" s="17">
        <v>0.14262398130562001</v>
      </c>
      <c r="X13" s="17">
        <v>0.20951690493594299</v>
      </c>
      <c r="Y13" s="17">
        <v>0.188691067779968</v>
      </c>
      <c r="Z13" s="17">
        <v>0.107499553046791</v>
      </c>
      <c r="AA13" s="17">
        <v>0.212296993674362</v>
      </c>
      <c r="AB13" s="17">
        <v>0.106147056349211</v>
      </c>
      <c r="AC13" s="17">
        <v>0.13210403764859499</v>
      </c>
      <c r="AD13" s="17">
        <v>0.20877118769601</v>
      </c>
      <c r="AE13" s="17"/>
      <c r="AF13" s="17">
        <v>0.182194340974595</v>
      </c>
      <c r="AG13" s="17">
        <v>0.19393753197229399</v>
      </c>
      <c r="AH13" s="17">
        <v>5.5634278389738501E-2</v>
      </c>
      <c r="AI13" s="17">
        <v>0.12885643373324901</v>
      </c>
      <c r="AJ13" s="17">
        <v>0.17557125424699199</v>
      </c>
      <c r="AK13" s="17">
        <v>0.185360755658732</v>
      </c>
      <c r="AL13" s="17"/>
      <c r="AM13" s="17">
        <v>0.178319052047201</v>
      </c>
      <c r="AN13" s="17">
        <v>0.147629405678702</v>
      </c>
      <c r="AO13" s="17">
        <v>0.192340490597744</v>
      </c>
      <c r="AP13" s="17"/>
      <c r="AQ13" s="17">
        <v>0.19409860167835599</v>
      </c>
      <c r="AR13" s="17">
        <v>0.16151488288419699</v>
      </c>
      <c r="AS13" s="17">
        <v>0.12465798051428099</v>
      </c>
      <c r="AT13" s="17">
        <v>0.17347061541965</v>
      </c>
      <c r="AU13" s="17">
        <v>0.17275239556987401</v>
      </c>
      <c r="AV13" s="17"/>
      <c r="AW13" s="17">
        <v>0.144688433050954</v>
      </c>
      <c r="AX13" s="17">
        <v>0.19229806644768099</v>
      </c>
      <c r="AY13" s="17">
        <v>9.8517820203279496E-2</v>
      </c>
      <c r="AZ13" s="17">
        <v>0.20616536291179899</v>
      </c>
      <c r="BA13" s="17">
        <v>0.246044013137</v>
      </c>
      <c r="BB13" s="17"/>
      <c r="BC13" s="17">
        <v>0.183924545914156</v>
      </c>
      <c r="BD13" s="17">
        <v>0.18779512136511201</v>
      </c>
      <c r="BE13" s="17">
        <v>0.12080926594994899</v>
      </c>
      <c r="BF13" s="17">
        <v>0.19261675395747199</v>
      </c>
      <c r="BG13" s="17">
        <v>0.183609549504194</v>
      </c>
      <c r="BH13" s="17">
        <v>0.11916750429093299</v>
      </c>
      <c r="BI13" s="17"/>
      <c r="BJ13" s="17">
        <v>0.15985829521307399</v>
      </c>
      <c r="BK13" s="17">
        <v>0.17174535301701499</v>
      </c>
      <c r="BL13" s="17">
        <v>0.17921664852285499</v>
      </c>
      <c r="BM13" s="17">
        <v>0.160847958536075</v>
      </c>
      <c r="BN13" s="17">
        <v>0.13638732602647299</v>
      </c>
    </row>
    <row r="14" spans="2:66" ht="43.5" x14ac:dyDescent="0.35">
      <c r="B14" s="18" t="s">
        <v>164</v>
      </c>
      <c r="C14" s="17">
        <v>0.151333321177538</v>
      </c>
      <c r="D14" s="17">
        <v>0.13083534437484601</v>
      </c>
      <c r="E14" s="17">
        <v>0.169865310925504</v>
      </c>
      <c r="F14" s="17"/>
      <c r="G14" s="17">
        <v>0.17739123487162101</v>
      </c>
      <c r="H14" s="17">
        <v>0.161065636037035</v>
      </c>
      <c r="I14" s="17">
        <v>0.208120855380245</v>
      </c>
      <c r="J14" s="17">
        <v>0.111094711254365</v>
      </c>
      <c r="K14" s="17">
        <v>0.14714702532409901</v>
      </c>
      <c r="L14" s="17">
        <v>0.132366361691378</v>
      </c>
      <c r="M14" s="17"/>
      <c r="N14" s="17">
        <v>0.17034223866821799</v>
      </c>
      <c r="O14" s="17">
        <v>0.16155617298095601</v>
      </c>
      <c r="P14" s="17">
        <v>0.156302387788983</v>
      </c>
      <c r="Q14" s="17">
        <v>0.11808707608689099</v>
      </c>
      <c r="R14" s="17"/>
      <c r="S14" s="17">
        <v>0.216015529796312</v>
      </c>
      <c r="T14" s="17">
        <v>0.15568832741400501</v>
      </c>
      <c r="U14" s="17">
        <v>0.13716453835975401</v>
      </c>
      <c r="V14" s="17">
        <v>7.0112115526017205E-2</v>
      </c>
      <c r="W14" s="17">
        <v>0.12638244769842999</v>
      </c>
      <c r="X14" s="17">
        <v>0.12957137892683701</v>
      </c>
      <c r="Y14" s="17">
        <v>0.217884265056381</v>
      </c>
      <c r="Z14" s="17">
        <v>8.6797640697118802E-2</v>
      </c>
      <c r="AA14" s="17">
        <v>0.15505981599000501</v>
      </c>
      <c r="AB14" s="17">
        <v>0.19460552809964399</v>
      </c>
      <c r="AC14" s="17">
        <v>0.131654451856073</v>
      </c>
      <c r="AD14" s="17">
        <v>9.58324501961655E-2</v>
      </c>
      <c r="AE14" s="17"/>
      <c r="AF14" s="17">
        <v>0.13792301492548001</v>
      </c>
      <c r="AG14" s="17">
        <v>0.155885231499724</v>
      </c>
      <c r="AH14" s="17">
        <v>5.8245680761114298E-2</v>
      </c>
      <c r="AI14" s="17">
        <v>0.19416676686857501</v>
      </c>
      <c r="AJ14" s="17">
        <v>0.14737031132088299</v>
      </c>
      <c r="AK14" s="17">
        <v>0.29201303823700703</v>
      </c>
      <c r="AL14" s="17"/>
      <c r="AM14" s="17">
        <v>0.12306944474796599</v>
      </c>
      <c r="AN14" s="17">
        <v>0.17806266158758499</v>
      </c>
      <c r="AO14" s="17">
        <v>0.12586609533794799</v>
      </c>
      <c r="AP14" s="17"/>
      <c r="AQ14" s="17">
        <v>0.13079077602890599</v>
      </c>
      <c r="AR14" s="17">
        <v>0.18978965602321601</v>
      </c>
      <c r="AS14" s="17">
        <v>0.18748730567439301</v>
      </c>
      <c r="AT14" s="17">
        <v>6.7845076750915195E-2</v>
      </c>
      <c r="AU14" s="17">
        <v>9.9197739029180901E-2</v>
      </c>
      <c r="AV14" s="17"/>
      <c r="AW14" s="17">
        <v>0.105067982465782</v>
      </c>
      <c r="AX14" s="17">
        <v>0.17969720569514999</v>
      </c>
      <c r="AY14" s="17">
        <v>0.19195592813584</v>
      </c>
      <c r="AZ14" s="17">
        <v>0.104959497558071</v>
      </c>
      <c r="BA14" s="17">
        <v>0.19091305984210999</v>
      </c>
      <c r="BB14" s="17"/>
      <c r="BC14" s="17">
        <v>0.192342610833414</v>
      </c>
      <c r="BD14" s="17">
        <v>9.8682411727763694E-2</v>
      </c>
      <c r="BE14" s="17">
        <v>0.23041235896987</v>
      </c>
      <c r="BF14" s="17">
        <v>0.137881935802632</v>
      </c>
      <c r="BG14" s="17">
        <v>0.18737722393174</v>
      </c>
      <c r="BH14" s="17">
        <v>0.124205240257015</v>
      </c>
      <c r="BI14" s="17"/>
      <c r="BJ14" s="17">
        <v>0.13381627134757801</v>
      </c>
      <c r="BK14" s="17">
        <v>0.156650310307024</v>
      </c>
      <c r="BL14" s="17">
        <v>0.16409950015799399</v>
      </c>
      <c r="BM14" s="17">
        <v>0.177115438857958</v>
      </c>
      <c r="BN14" s="17">
        <v>0.240214173241452</v>
      </c>
    </row>
    <row r="15" spans="2:66" ht="43.5" x14ac:dyDescent="0.35">
      <c r="B15" s="18" t="s">
        <v>165</v>
      </c>
      <c r="C15" s="17">
        <v>9.6396605694884605E-2</v>
      </c>
      <c r="D15" s="17">
        <v>0.10118723859854301</v>
      </c>
      <c r="E15" s="17">
        <v>9.2948483963172901E-2</v>
      </c>
      <c r="F15" s="17"/>
      <c r="G15" s="17">
        <v>0.14000719490712901</v>
      </c>
      <c r="H15" s="17">
        <v>0.13806388497843999</v>
      </c>
      <c r="I15" s="17">
        <v>7.8708447095801201E-2</v>
      </c>
      <c r="J15" s="17">
        <v>8.0904188903846999E-2</v>
      </c>
      <c r="K15" s="17">
        <v>8.8442283737176206E-2</v>
      </c>
      <c r="L15" s="17">
        <v>8.53163075251442E-2</v>
      </c>
      <c r="M15" s="17"/>
      <c r="N15" s="17">
        <v>0.101396045701714</v>
      </c>
      <c r="O15" s="17">
        <v>7.8850531470740601E-2</v>
      </c>
      <c r="P15" s="17">
        <v>0.12321155916563201</v>
      </c>
      <c r="Q15" s="17">
        <v>8.5508786569475997E-2</v>
      </c>
      <c r="R15" s="17"/>
      <c r="S15" s="17">
        <v>0.10351034997641501</v>
      </c>
      <c r="T15" s="17">
        <v>7.6744778306339898E-2</v>
      </c>
      <c r="U15" s="17">
        <v>5.0735174659228298E-2</v>
      </c>
      <c r="V15" s="17">
        <v>0.11285998273529101</v>
      </c>
      <c r="W15" s="17">
        <v>0.15526702000883699</v>
      </c>
      <c r="X15" s="17">
        <v>8.7185898690374894E-2</v>
      </c>
      <c r="Y15" s="17">
        <v>0.105965163137355</v>
      </c>
      <c r="Z15" s="17">
        <v>0.143099301481553</v>
      </c>
      <c r="AA15" s="17">
        <v>0.103966864145802</v>
      </c>
      <c r="AB15" s="17">
        <v>4.7884114401300699E-2</v>
      </c>
      <c r="AC15" s="17">
        <v>0.12689816658947001</v>
      </c>
      <c r="AD15" s="17">
        <v>0.12143062563991899</v>
      </c>
      <c r="AE15" s="17"/>
      <c r="AF15" s="17">
        <v>0.102281554153733</v>
      </c>
      <c r="AG15" s="17">
        <v>0.116376895276006</v>
      </c>
      <c r="AH15" s="17">
        <v>4.3672064905077398E-2</v>
      </c>
      <c r="AI15" s="17">
        <v>8.1496110100015201E-2</v>
      </c>
      <c r="AJ15" s="17">
        <v>7.5183443428482599E-2</v>
      </c>
      <c r="AK15" s="17">
        <v>9.5556719987445402E-2</v>
      </c>
      <c r="AL15" s="17"/>
      <c r="AM15" s="17">
        <v>0.1112124769642</v>
      </c>
      <c r="AN15" s="17">
        <v>8.5405595462217099E-2</v>
      </c>
      <c r="AO15" s="17">
        <v>0.10112435106207</v>
      </c>
      <c r="AP15" s="17"/>
      <c r="AQ15" s="17">
        <v>0.109692689416322</v>
      </c>
      <c r="AR15" s="17">
        <v>0.113110548522025</v>
      </c>
      <c r="AS15" s="17">
        <v>3.8653086465633098E-2</v>
      </c>
      <c r="AT15" s="17">
        <v>0.113837203276376</v>
      </c>
      <c r="AU15" s="17">
        <v>6.5389141651838303E-2</v>
      </c>
      <c r="AV15" s="17"/>
      <c r="AW15" s="17">
        <v>0.108816142403931</v>
      </c>
      <c r="AX15" s="17">
        <v>9.4023658130208507E-2</v>
      </c>
      <c r="AY15" s="17">
        <v>6.6625443649961105E-2</v>
      </c>
      <c r="AZ15" s="17">
        <v>0.110291055821643</v>
      </c>
      <c r="BA15" s="17">
        <v>0.104646104872339</v>
      </c>
      <c r="BB15" s="17"/>
      <c r="BC15" s="17">
        <v>9.3992730431456298E-2</v>
      </c>
      <c r="BD15" s="17">
        <v>0.115799733308696</v>
      </c>
      <c r="BE15" s="17">
        <v>5.0697380311416101E-2</v>
      </c>
      <c r="BF15" s="17">
        <v>0.115708754291794</v>
      </c>
      <c r="BG15" s="17">
        <v>0.138046054929444</v>
      </c>
      <c r="BH15" s="17">
        <v>7.4213945921128704E-2</v>
      </c>
      <c r="BI15" s="17"/>
      <c r="BJ15" s="17">
        <v>7.8986077777314104E-2</v>
      </c>
      <c r="BK15" s="17">
        <v>9.7394817827053795E-2</v>
      </c>
      <c r="BL15" s="17">
        <v>9.6249096462345404E-2</v>
      </c>
      <c r="BM15" s="17">
        <v>0.108723050314302</v>
      </c>
      <c r="BN15" s="17">
        <v>0.178198104884876</v>
      </c>
    </row>
    <row r="16" spans="2:66" ht="29" x14ac:dyDescent="0.35">
      <c r="B16" s="18" t="s">
        <v>166</v>
      </c>
      <c r="C16" s="17">
        <v>8.5922707158766001E-2</v>
      </c>
      <c r="D16" s="17">
        <v>8.9193329111848602E-2</v>
      </c>
      <c r="E16" s="17">
        <v>8.3746558730165704E-2</v>
      </c>
      <c r="F16" s="17"/>
      <c r="G16" s="17">
        <v>0.13398751667516401</v>
      </c>
      <c r="H16" s="17">
        <v>0.13830325522317899</v>
      </c>
      <c r="I16" s="17">
        <v>0.10479627083503</v>
      </c>
      <c r="J16" s="17">
        <v>8.6412318350433198E-2</v>
      </c>
      <c r="K16" s="17">
        <v>4.14166797976976E-2</v>
      </c>
      <c r="L16" s="17">
        <v>5.81524763019617E-2</v>
      </c>
      <c r="M16" s="17"/>
      <c r="N16" s="17">
        <v>0.11429154626511299</v>
      </c>
      <c r="O16" s="17">
        <v>7.5433829433151703E-2</v>
      </c>
      <c r="P16" s="17">
        <v>6.1517009434487499E-2</v>
      </c>
      <c r="Q16" s="17">
        <v>9.1622420815234501E-2</v>
      </c>
      <c r="R16" s="17"/>
      <c r="S16" s="17">
        <v>0.108060907562654</v>
      </c>
      <c r="T16" s="17">
        <v>5.5044066256242398E-2</v>
      </c>
      <c r="U16" s="17">
        <v>5.0860356968667898E-2</v>
      </c>
      <c r="V16" s="17">
        <v>7.9294206792244706E-2</v>
      </c>
      <c r="W16" s="17">
        <v>0.122866221462732</v>
      </c>
      <c r="X16" s="17">
        <v>0.14019354504958201</v>
      </c>
      <c r="Y16" s="17">
        <v>0.105111071062155</v>
      </c>
      <c r="Z16" s="17">
        <v>0.128081668079774</v>
      </c>
      <c r="AA16" s="17">
        <v>6.6971303875508995E-2</v>
      </c>
      <c r="AB16" s="17">
        <v>6.5397879485933702E-2</v>
      </c>
      <c r="AC16" s="17">
        <v>8.4684249834964601E-2</v>
      </c>
      <c r="AD16" s="17">
        <v>5.7606660898637099E-2</v>
      </c>
      <c r="AE16" s="17"/>
      <c r="AF16" s="17">
        <v>7.4263413716738599E-2</v>
      </c>
      <c r="AG16" s="17">
        <v>8.8890479855370796E-2</v>
      </c>
      <c r="AH16" s="17">
        <v>0.115941847674251</v>
      </c>
      <c r="AI16" s="17">
        <v>7.3078631496117194E-2</v>
      </c>
      <c r="AJ16" s="17">
        <v>0.10058889566937999</v>
      </c>
      <c r="AK16" s="17">
        <v>6.7799579003270105E-2</v>
      </c>
      <c r="AL16" s="17"/>
      <c r="AM16" s="17">
        <v>8.69109931364032E-2</v>
      </c>
      <c r="AN16" s="17">
        <v>7.2395163709742902E-2</v>
      </c>
      <c r="AO16" s="17">
        <v>0.114082622882849</v>
      </c>
      <c r="AP16" s="17"/>
      <c r="AQ16" s="17">
        <v>8.1641351017722796E-2</v>
      </c>
      <c r="AR16" s="17">
        <v>9.2157852875497798E-2</v>
      </c>
      <c r="AS16" s="17">
        <v>3.21310877844104E-2</v>
      </c>
      <c r="AT16" s="17">
        <v>0.18284983392795101</v>
      </c>
      <c r="AU16" s="17">
        <v>0.10362428779397501</v>
      </c>
      <c r="AV16" s="17"/>
      <c r="AW16" s="17">
        <v>0.112078089681169</v>
      </c>
      <c r="AX16" s="17">
        <v>7.5086108527730497E-2</v>
      </c>
      <c r="AY16" s="17">
        <v>5.0159544823949402E-2</v>
      </c>
      <c r="AZ16" s="17">
        <v>9.9526578451918896E-2</v>
      </c>
      <c r="BA16" s="17">
        <v>0.12327300597148801</v>
      </c>
      <c r="BB16" s="17"/>
      <c r="BC16" s="17">
        <v>9.9525230413287202E-2</v>
      </c>
      <c r="BD16" s="17">
        <v>9.9800431350859697E-2</v>
      </c>
      <c r="BE16" s="17">
        <v>7.1633680401916602E-2</v>
      </c>
      <c r="BF16" s="17">
        <v>0.103295460515271</v>
      </c>
      <c r="BG16" s="17">
        <v>0.126938675618985</v>
      </c>
      <c r="BH16" s="17">
        <v>1.8155757576616301E-2</v>
      </c>
      <c r="BI16" s="17"/>
      <c r="BJ16" s="17">
        <v>7.6328312949380098E-2</v>
      </c>
      <c r="BK16" s="17">
        <v>7.6147187509351705E-2</v>
      </c>
      <c r="BL16" s="17">
        <v>8.8091712674814707E-2</v>
      </c>
      <c r="BM16" s="17">
        <v>0.15102568687769599</v>
      </c>
      <c r="BN16" s="17">
        <v>4.5287726192070402E-2</v>
      </c>
    </row>
    <row r="17" spans="2:66" ht="29" x14ac:dyDescent="0.35">
      <c r="B17" s="18" t="s">
        <v>167</v>
      </c>
      <c r="C17" s="17">
        <v>7.55381111881539E-2</v>
      </c>
      <c r="D17" s="17">
        <v>8.5731069084635403E-2</v>
      </c>
      <c r="E17" s="17">
        <v>6.4636349375438398E-2</v>
      </c>
      <c r="F17" s="17"/>
      <c r="G17" s="17">
        <v>0.145668165436138</v>
      </c>
      <c r="H17" s="17">
        <v>0.124770173825135</v>
      </c>
      <c r="I17" s="17">
        <v>0.114058409026984</v>
      </c>
      <c r="J17" s="17">
        <v>6.5163068084476597E-2</v>
      </c>
      <c r="K17" s="17">
        <v>4.24649921634873E-2</v>
      </c>
      <c r="L17" s="17">
        <v>2.9288113405936299E-2</v>
      </c>
      <c r="M17" s="17"/>
      <c r="N17" s="17">
        <v>8.7902317689757606E-2</v>
      </c>
      <c r="O17" s="17">
        <v>8.9164291502552395E-2</v>
      </c>
      <c r="P17" s="17">
        <v>6.8330317682266703E-2</v>
      </c>
      <c r="Q17" s="17">
        <v>5.6894900589382402E-2</v>
      </c>
      <c r="R17" s="17"/>
      <c r="S17" s="17">
        <v>9.2355773816388806E-2</v>
      </c>
      <c r="T17" s="17">
        <v>7.4465088610807806E-2</v>
      </c>
      <c r="U17" s="17">
        <v>5.6543331256056498E-2</v>
      </c>
      <c r="V17" s="17">
        <v>3.2902868427925398E-2</v>
      </c>
      <c r="W17" s="17">
        <v>4.2032835971775102E-2</v>
      </c>
      <c r="X17" s="17">
        <v>6.9193225810484593E-2</v>
      </c>
      <c r="Y17" s="17">
        <v>0.111913467839548</v>
      </c>
      <c r="Z17" s="17">
        <v>0.122992586201634</v>
      </c>
      <c r="AA17" s="17">
        <v>0.108447063984478</v>
      </c>
      <c r="AB17" s="17">
        <v>7.0825095279945599E-2</v>
      </c>
      <c r="AC17" s="17">
        <v>7.9870924246375097E-2</v>
      </c>
      <c r="AD17" s="17">
        <v>4.0160731142822599E-2</v>
      </c>
      <c r="AE17" s="17"/>
      <c r="AF17" s="17">
        <v>6.3140908386934896E-2</v>
      </c>
      <c r="AG17" s="17">
        <v>9.8509634681978597E-2</v>
      </c>
      <c r="AH17" s="17">
        <v>3.27698462663399E-2</v>
      </c>
      <c r="AI17" s="17">
        <v>7.4161743806907807E-2</v>
      </c>
      <c r="AJ17" s="17">
        <v>6.5253937885333596E-2</v>
      </c>
      <c r="AK17" s="17">
        <v>0.153726064640928</v>
      </c>
      <c r="AL17" s="17"/>
      <c r="AM17" s="17">
        <v>6.1996952967959901E-2</v>
      </c>
      <c r="AN17" s="17">
        <v>6.86083591779591E-2</v>
      </c>
      <c r="AO17" s="17">
        <v>8.7438204961576796E-2</v>
      </c>
      <c r="AP17" s="17"/>
      <c r="AQ17" s="17">
        <v>6.1136618678493897E-2</v>
      </c>
      <c r="AR17" s="17">
        <v>8.5559191480555699E-2</v>
      </c>
      <c r="AS17" s="17">
        <v>9.42611418150332E-2</v>
      </c>
      <c r="AT17" s="17">
        <v>9.8357095826164004E-2</v>
      </c>
      <c r="AU17" s="17">
        <v>6.8613029726705396E-2</v>
      </c>
      <c r="AV17" s="17"/>
      <c r="AW17" s="17">
        <v>7.3608767584851298E-2</v>
      </c>
      <c r="AX17" s="17">
        <v>8.0129233533041896E-2</v>
      </c>
      <c r="AY17" s="17">
        <v>8.1003595906422296E-2</v>
      </c>
      <c r="AZ17" s="17">
        <v>7.5250410708999696E-2</v>
      </c>
      <c r="BA17" s="17">
        <v>6.7181051574492404E-2</v>
      </c>
      <c r="BB17" s="17"/>
      <c r="BC17" s="17">
        <v>9.8767319015912194E-2</v>
      </c>
      <c r="BD17" s="17">
        <v>7.1719783790755595E-2</v>
      </c>
      <c r="BE17" s="17">
        <v>9.8491700226867193E-2</v>
      </c>
      <c r="BF17" s="17">
        <v>6.6892416168496602E-2</v>
      </c>
      <c r="BG17" s="17">
        <v>5.7680235557727902E-2</v>
      </c>
      <c r="BH17" s="17">
        <v>3.8373955793919702E-2</v>
      </c>
      <c r="BI17" s="17"/>
      <c r="BJ17" s="17">
        <v>6.5324051429268407E-2</v>
      </c>
      <c r="BK17" s="17">
        <v>6.7083900942502703E-2</v>
      </c>
      <c r="BL17" s="17">
        <v>7.8312461586407395E-2</v>
      </c>
      <c r="BM17" s="17">
        <v>0.122796055364242</v>
      </c>
      <c r="BN17" s="17">
        <v>0.183820858129532</v>
      </c>
    </row>
    <row r="18" spans="2:66" x14ac:dyDescent="0.35">
      <c r="B18" s="18" t="s">
        <v>87</v>
      </c>
      <c r="C18" s="17">
        <v>2.8763594656523402E-2</v>
      </c>
      <c r="D18" s="17">
        <v>2.9549305993425399E-2</v>
      </c>
      <c r="E18" s="17">
        <v>2.8312667564085299E-2</v>
      </c>
      <c r="F18" s="17"/>
      <c r="G18" s="17">
        <v>3.8140246099660602E-2</v>
      </c>
      <c r="H18" s="17">
        <v>3.1384581536497001E-2</v>
      </c>
      <c r="I18" s="17">
        <v>4.7771836731125301E-3</v>
      </c>
      <c r="J18" s="17">
        <v>2.8284669493435201E-2</v>
      </c>
      <c r="K18" s="17">
        <v>2.2162995637429499E-2</v>
      </c>
      <c r="L18" s="17">
        <v>4.2713430637773303E-2</v>
      </c>
      <c r="M18" s="17"/>
      <c r="N18" s="17">
        <v>3.7823076029479798E-2</v>
      </c>
      <c r="O18" s="17">
        <v>2.48665766996586E-2</v>
      </c>
      <c r="P18" s="17">
        <v>1.8134154536329501E-2</v>
      </c>
      <c r="Q18" s="17">
        <v>3.3497033658939399E-2</v>
      </c>
      <c r="R18" s="17"/>
      <c r="S18" s="17">
        <v>7.1959927973257204E-2</v>
      </c>
      <c r="T18" s="17">
        <v>2.7194145653990701E-2</v>
      </c>
      <c r="U18" s="17">
        <v>1.9171469069460899E-2</v>
      </c>
      <c r="V18" s="17">
        <v>4.2496598712718499E-2</v>
      </c>
      <c r="W18" s="17">
        <v>2.69937488694868E-2</v>
      </c>
      <c r="X18" s="17">
        <v>0</v>
      </c>
      <c r="Y18" s="17">
        <v>3.9050286104997001E-2</v>
      </c>
      <c r="Z18" s="17">
        <v>4.7370887547003103E-2</v>
      </c>
      <c r="AA18" s="17">
        <v>1.8915351921971298E-2</v>
      </c>
      <c r="AB18" s="17">
        <v>1.9488800572394299E-2</v>
      </c>
      <c r="AC18" s="17">
        <v>0</v>
      </c>
      <c r="AD18" s="17">
        <v>2.0553668096493099E-2</v>
      </c>
      <c r="AE18" s="17"/>
      <c r="AF18" s="17">
        <v>3.5591888659721703E-2</v>
      </c>
      <c r="AG18" s="17">
        <v>4.0643059252945098E-2</v>
      </c>
      <c r="AH18" s="17">
        <v>9.6684342002258793E-3</v>
      </c>
      <c r="AI18" s="17">
        <v>9.0618719912211008E-3</v>
      </c>
      <c r="AJ18" s="17">
        <v>1.15640390202758E-2</v>
      </c>
      <c r="AK18" s="17">
        <v>4.86735829874127E-2</v>
      </c>
      <c r="AL18" s="17"/>
      <c r="AM18" s="17">
        <v>2.3834984027729302E-2</v>
      </c>
      <c r="AN18" s="17">
        <v>2.6231937596400301E-2</v>
      </c>
      <c r="AO18" s="17">
        <v>3.4134896637208298E-2</v>
      </c>
      <c r="AP18" s="17"/>
      <c r="AQ18" s="17">
        <v>3.1931720644399399E-2</v>
      </c>
      <c r="AR18" s="17">
        <v>2.0667661381242201E-2</v>
      </c>
      <c r="AS18" s="17">
        <v>8.0751189866814701E-3</v>
      </c>
      <c r="AT18" s="17">
        <v>8.7091643715403996E-2</v>
      </c>
      <c r="AU18" s="17">
        <v>4.4315085678288499E-2</v>
      </c>
      <c r="AV18" s="17"/>
      <c r="AW18" s="17">
        <v>4.8136608343388801E-2</v>
      </c>
      <c r="AX18" s="17">
        <v>2.23210542579515E-2</v>
      </c>
      <c r="AY18" s="17">
        <v>1.3832284107856901E-2</v>
      </c>
      <c r="AZ18" s="17">
        <v>1.7886855791490502E-2</v>
      </c>
      <c r="BA18" s="17">
        <v>0</v>
      </c>
      <c r="BB18" s="17"/>
      <c r="BC18" s="17">
        <v>2.61958587430965E-2</v>
      </c>
      <c r="BD18" s="17">
        <v>3.1738058342045301E-2</v>
      </c>
      <c r="BE18" s="17">
        <v>6.7585515647814801E-3</v>
      </c>
      <c r="BF18" s="17">
        <v>1.13600325585431E-2</v>
      </c>
      <c r="BG18" s="17">
        <v>0</v>
      </c>
      <c r="BH18" s="17">
        <v>8.5439924741311901E-2</v>
      </c>
      <c r="BI18" s="17"/>
      <c r="BJ18" s="17">
        <v>1.6928359142619299E-2</v>
      </c>
      <c r="BK18" s="17">
        <v>4.5492320541673598E-2</v>
      </c>
      <c r="BL18" s="17">
        <v>2.78131230881761E-2</v>
      </c>
      <c r="BM18" s="17">
        <v>2.91224780559435E-2</v>
      </c>
      <c r="BN18" s="17">
        <v>0</v>
      </c>
    </row>
    <row r="19" spans="2:66" x14ac:dyDescent="0.35">
      <c r="B19" s="18" t="s">
        <v>168</v>
      </c>
      <c r="C19" s="19">
        <v>4.2361671696608497E-2</v>
      </c>
      <c r="D19" s="19">
        <v>3.5539812225430602E-2</v>
      </c>
      <c r="E19" s="19">
        <v>4.7741936395550098E-2</v>
      </c>
      <c r="F19" s="19"/>
      <c r="G19" s="19">
        <v>6.7989244903322397E-3</v>
      </c>
      <c r="H19" s="19">
        <v>2.82967929472441E-2</v>
      </c>
      <c r="I19" s="19">
        <v>5.1631591810199003E-2</v>
      </c>
      <c r="J19" s="19">
        <v>3.90445778255607E-2</v>
      </c>
      <c r="K19" s="19">
        <v>5.5558806344211502E-2</v>
      </c>
      <c r="L19" s="19">
        <v>5.1249822333420798E-2</v>
      </c>
      <c r="M19" s="19"/>
      <c r="N19" s="19">
        <v>2.38202732999124E-2</v>
      </c>
      <c r="O19" s="19">
        <v>5.2177998985449302E-2</v>
      </c>
      <c r="P19" s="19">
        <v>4.5843973988898799E-2</v>
      </c>
      <c r="Q19" s="19">
        <v>4.6679042787842802E-2</v>
      </c>
      <c r="R19" s="19"/>
      <c r="S19" s="19">
        <v>2.9068348634909799E-2</v>
      </c>
      <c r="T19" s="19">
        <v>3.3803226010157603E-2</v>
      </c>
      <c r="U19" s="19">
        <v>9.1929469884571999E-2</v>
      </c>
      <c r="V19" s="19">
        <v>4.2797918881869103E-2</v>
      </c>
      <c r="W19" s="19">
        <v>2.0301674980389799E-2</v>
      </c>
      <c r="X19" s="19">
        <v>3.30014182537978E-2</v>
      </c>
      <c r="Y19" s="19">
        <v>6.4836818391902001E-2</v>
      </c>
      <c r="Z19" s="19">
        <v>3.3785372198624097E-2</v>
      </c>
      <c r="AA19" s="19">
        <v>1.7976913554150702E-2</v>
      </c>
      <c r="AB19" s="19">
        <v>4.42878651459555E-2</v>
      </c>
      <c r="AC19" s="19">
        <v>6.1538500865779097E-2</v>
      </c>
      <c r="AD19" s="19">
        <v>6.1649943760780403E-2</v>
      </c>
      <c r="AE19" s="19"/>
      <c r="AF19" s="19">
        <v>3.6147765263323799E-2</v>
      </c>
      <c r="AG19" s="19">
        <v>1.0945216762933E-2</v>
      </c>
      <c r="AH19" s="19">
        <v>6.7455831458835394E-2</v>
      </c>
      <c r="AI19" s="19">
        <v>9.84439299344156E-2</v>
      </c>
      <c r="AJ19" s="19">
        <v>6.5032867742917097E-2</v>
      </c>
      <c r="AK19" s="19">
        <v>5.0166770631585603E-2</v>
      </c>
      <c r="AL19" s="19"/>
      <c r="AM19" s="19">
        <v>4.5389330164183499E-2</v>
      </c>
      <c r="AN19" s="19">
        <v>4.6153369645724099E-2</v>
      </c>
      <c r="AO19" s="19">
        <v>3.7694583369767998E-2</v>
      </c>
      <c r="AP19" s="19"/>
      <c r="AQ19" s="19">
        <v>3.3732143298285902E-2</v>
      </c>
      <c r="AR19" s="19">
        <v>3.4752115848745997E-2</v>
      </c>
      <c r="AS19" s="19">
        <v>6.3632608348600406E-2</v>
      </c>
      <c r="AT19" s="19">
        <v>2.79136597941421E-2</v>
      </c>
      <c r="AU19" s="19">
        <v>4.8761327679493101E-2</v>
      </c>
      <c r="AV19" s="19"/>
      <c r="AW19" s="19">
        <v>3.4532341893234203E-2</v>
      </c>
      <c r="AX19" s="19">
        <v>3.1914730814894203E-2</v>
      </c>
      <c r="AY19" s="19">
        <v>2.3634581429816101E-2</v>
      </c>
      <c r="AZ19" s="19">
        <v>2.8514292203007201E-2</v>
      </c>
      <c r="BA19" s="19">
        <v>6.5459508487081805E-2</v>
      </c>
      <c r="BB19" s="19"/>
      <c r="BC19" s="19">
        <v>2.45730621106502E-2</v>
      </c>
      <c r="BD19" s="19">
        <v>3.0338513080939399E-2</v>
      </c>
      <c r="BE19" s="19">
        <v>3.0273839239454099E-2</v>
      </c>
      <c r="BF19" s="19">
        <v>4.6845167979408402E-2</v>
      </c>
      <c r="BG19" s="19">
        <v>5.9853659347570899E-2</v>
      </c>
      <c r="BH19" s="19">
        <v>5.3512208720180497E-2</v>
      </c>
      <c r="BI19" s="19"/>
      <c r="BJ19" s="19">
        <v>4.6101479824013997E-2</v>
      </c>
      <c r="BK19" s="19">
        <v>5.1705687069177199E-2</v>
      </c>
      <c r="BL19" s="19">
        <v>3.34771009307155E-2</v>
      </c>
      <c r="BM19" s="19">
        <v>2.8017087185038401E-2</v>
      </c>
      <c r="BN19" s="19">
        <v>5.1103151928414102E-2</v>
      </c>
    </row>
    <row r="20" spans="2:66" x14ac:dyDescent="0.35">
      <c r="B20" s="16" t="s">
        <v>170</v>
      </c>
    </row>
    <row r="21" spans="2:66" x14ac:dyDescent="0.35">
      <c r="B21" t="s">
        <v>92</v>
      </c>
    </row>
    <row r="22" spans="2:66" x14ac:dyDescent="0.35">
      <c r="B22" t="s">
        <v>93</v>
      </c>
    </row>
    <row r="24" spans="2:66" x14ac:dyDescent="0.35">
      <c r="B24"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N22"/>
  <sheetViews>
    <sheetView showGridLines="0" workbookViewId="0">
      <pane xSplit="2" topLeftCell="C1" activePane="topRight" state="frozen"/>
      <selection activeCell="E8" sqref="E8"/>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1" width="10.7265625" customWidth="1"/>
    <col min="42" max="42" width="2.1796875" customWidth="1"/>
    <col min="43" max="47" width="10.7265625" customWidth="1"/>
    <col min="48" max="48" width="2.1796875" customWidth="1"/>
    <col min="49" max="53" width="10.7265625" customWidth="1"/>
    <col min="54" max="54" width="2.1796875" customWidth="1"/>
    <col min="55" max="60" width="10.7265625" customWidth="1"/>
    <col min="61" max="61" width="2.1796875" customWidth="1"/>
    <col min="62" max="66" width="10.7265625" customWidth="1"/>
    <col min="67" max="67" width="2.1796875" customWidth="1"/>
  </cols>
  <sheetData>
    <row r="2" spans="2:66" ht="40" customHeight="1" x14ac:dyDescent="0.35">
      <c r="D2" s="32" t="s">
        <v>179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5" spans="2:66" ht="30" customHeight="1" x14ac:dyDescent="0.35">
      <c r="B5" s="15"/>
      <c r="C5" s="15"/>
      <c r="D5" s="33" t="s">
        <v>69</v>
      </c>
      <c r="E5" s="33"/>
      <c r="F5" s="15"/>
      <c r="G5" s="33" t="s">
        <v>70</v>
      </c>
      <c r="H5" s="33"/>
      <c r="I5" s="33"/>
      <c r="J5" s="33"/>
      <c r="K5" s="33"/>
      <c r="L5" s="33"/>
      <c r="M5" s="15"/>
      <c r="N5" s="33" t="s">
        <v>71</v>
      </c>
      <c r="O5" s="33"/>
      <c r="P5" s="33"/>
      <c r="Q5" s="33"/>
      <c r="R5" s="15"/>
      <c r="S5" s="33" t="s">
        <v>72</v>
      </c>
      <c r="T5" s="33"/>
      <c r="U5" s="33"/>
      <c r="V5" s="33"/>
      <c r="W5" s="33"/>
      <c r="X5" s="33"/>
      <c r="Y5" s="33"/>
      <c r="Z5" s="33"/>
      <c r="AA5" s="33"/>
      <c r="AB5" s="33"/>
      <c r="AC5" s="33"/>
      <c r="AD5" s="33"/>
      <c r="AE5" s="15"/>
      <c r="AF5" s="33" t="s">
        <v>73</v>
      </c>
      <c r="AG5" s="33"/>
      <c r="AH5" s="33"/>
      <c r="AI5" s="33"/>
      <c r="AJ5" s="33"/>
      <c r="AK5" s="33"/>
      <c r="AL5" s="15"/>
      <c r="AM5" s="33" t="s">
        <v>74</v>
      </c>
      <c r="AN5" s="33"/>
      <c r="AO5" s="33"/>
      <c r="AP5" s="15"/>
      <c r="AQ5" s="33" t="s">
        <v>75</v>
      </c>
      <c r="AR5" s="33"/>
      <c r="AS5" s="33"/>
      <c r="AT5" s="33"/>
      <c r="AU5" s="33"/>
      <c r="AV5" s="15"/>
      <c r="AW5" s="33" t="s">
        <v>76</v>
      </c>
      <c r="AX5" s="33"/>
      <c r="AY5" s="33"/>
      <c r="AZ5" s="33"/>
      <c r="BA5" s="33"/>
      <c r="BB5" s="15"/>
      <c r="BC5" s="33" t="s">
        <v>77</v>
      </c>
      <c r="BD5" s="33"/>
      <c r="BE5" s="33"/>
      <c r="BF5" s="33"/>
      <c r="BG5" s="33"/>
      <c r="BH5" s="33"/>
      <c r="BI5" s="15"/>
      <c r="BJ5" s="33" t="s">
        <v>78</v>
      </c>
      <c r="BK5" s="33"/>
      <c r="BL5" s="33"/>
      <c r="BM5" s="33"/>
      <c r="BN5" s="33"/>
    </row>
    <row r="6" spans="2:6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46</v>
      </c>
      <c r="AI6" s="12" t="s">
        <v>47</v>
      </c>
      <c r="AJ6" s="12" t="s">
        <v>48</v>
      </c>
      <c r="AK6" s="12" t="s">
        <v>49</v>
      </c>
      <c r="AM6" s="12" t="s">
        <v>50</v>
      </c>
      <c r="AN6" s="12" t="s">
        <v>51</v>
      </c>
      <c r="AO6" s="12" t="s">
        <v>52</v>
      </c>
      <c r="AQ6" s="12" t="s">
        <v>53</v>
      </c>
      <c r="AR6" s="12" t="s">
        <v>54</v>
      </c>
      <c r="AS6" s="12" t="s">
        <v>55</v>
      </c>
      <c r="AT6" s="12" t="s">
        <v>56</v>
      </c>
      <c r="AU6" s="12" t="s">
        <v>52</v>
      </c>
      <c r="AW6" s="12" t="s">
        <v>57</v>
      </c>
      <c r="AX6" s="12" t="s">
        <v>58</v>
      </c>
      <c r="AY6" s="12" t="s">
        <v>59</v>
      </c>
      <c r="AZ6" s="12" t="s">
        <v>60</v>
      </c>
      <c r="BA6" s="12" t="s">
        <v>61</v>
      </c>
      <c r="BC6" s="12" t="s">
        <v>54</v>
      </c>
      <c r="BD6" s="12" t="s">
        <v>53</v>
      </c>
      <c r="BE6" s="12" t="s">
        <v>59</v>
      </c>
      <c r="BF6" s="12" t="s">
        <v>60</v>
      </c>
      <c r="BG6" s="12" t="s">
        <v>62</v>
      </c>
      <c r="BH6" s="12" t="s">
        <v>63</v>
      </c>
      <c r="BJ6" s="12" t="s">
        <v>64</v>
      </c>
      <c r="BK6" s="12" t="s">
        <v>65</v>
      </c>
      <c r="BL6" s="12" t="s">
        <v>66</v>
      </c>
      <c r="BM6" s="12" t="s">
        <v>67</v>
      </c>
      <c r="BN6" s="12" t="s">
        <v>68</v>
      </c>
    </row>
    <row r="7" spans="2:66" ht="30" customHeight="1" x14ac:dyDescent="0.35">
      <c r="B7" s="10" t="s">
        <v>19</v>
      </c>
      <c r="C7" s="10">
        <v>2003</v>
      </c>
      <c r="D7" s="10">
        <v>1037</v>
      </c>
      <c r="E7" s="10">
        <v>956</v>
      </c>
      <c r="F7" s="10"/>
      <c r="G7" s="10">
        <v>295</v>
      </c>
      <c r="H7" s="10">
        <v>333</v>
      </c>
      <c r="I7" s="10">
        <v>344</v>
      </c>
      <c r="J7" s="10">
        <v>318</v>
      </c>
      <c r="K7" s="10">
        <v>292</v>
      </c>
      <c r="L7" s="10">
        <v>421</v>
      </c>
      <c r="M7" s="10"/>
      <c r="N7" s="10">
        <v>566</v>
      </c>
      <c r="O7" s="10">
        <v>523</v>
      </c>
      <c r="P7" s="10">
        <v>388</v>
      </c>
      <c r="Q7" s="10">
        <v>521</v>
      </c>
      <c r="R7" s="10"/>
      <c r="S7" s="10">
        <v>294</v>
      </c>
      <c r="T7" s="10">
        <v>265</v>
      </c>
      <c r="U7" s="10">
        <v>142</v>
      </c>
      <c r="V7" s="10">
        <v>155</v>
      </c>
      <c r="W7" s="10">
        <v>139</v>
      </c>
      <c r="X7" s="10">
        <v>174</v>
      </c>
      <c r="Y7" s="10">
        <v>164</v>
      </c>
      <c r="Z7" s="10">
        <v>86</v>
      </c>
      <c r="AA7" s="10">
        <v>227</v>
      </c>
      <c r="AB7" s="10">
        <v>185</v>
      </c>
      <c r="AC7" s="10">
        <v>107</v>
      </c>
      <c r="AD7" s="10">
        <v>65</v>
      </c>
      <c r="AE7" s="10"/>
      <c r="AF7" s="10">
        <v>730</v>
      </c>
      <c r="AG7" s="10">
        <v>480</v>
      </c>
      <c r="AH7" s="10">
        <v>134</v>
      </c>
      <c r="AI7" s="10">
        <v>163</v>
      </c>
      <c r="AJ7" s="10">
        <v>389</v>
      </c>
      <c r="AK7" s="10">
        <v>67</v>
      </c>
      <c r="AL7" s="10"/>
      <c r="AM7" s="10">
        <v>677</v>
      </c>
      <c r="AN7" s="10">
        <v>820</v>
      </c>
      <c r="AO7" s="10">
        <v>293</v>
      </c>
      <c r="AP7" s="10"/>
      <c r="AQ7" s="10">
        <v>638</v>
      </c>
      <c r="AR7" s="10">
        <v>581</v>
      </c>
      <c r="AS7" s="10">
        <v>139</v>
      </c>
      <c r="AT7" s="10">
        <v>39</v>
      </c>
      <c r="AU7" s="10">
        <v>269</v>
      </c>
      <c r="AV7" s="10"/>
      <c r="AW7" s="10">
        <v>357</v>
      </c>
      <c r="AX7" s="10">
        <v>696</v>
      </c>
      <c r="AY7" s="10">
        <v>166</v>
      </c>
      <c r="AZ7" s="10">
        <v>238</v>
      </c>
      <c r="BA7" s="10">
        <v>111</v>
      </c>
      <c r="BB7" s="10"/>
      <c r="BC7" s="10">
        <v>599</v>
      </c>
      <c r="BD7" s="10">
        <v>363</v>
      </c>
      <c r="BE7" s="10">
        <v>172</v>
      </c>
      <c r="BF7" s="10">
        <v>284</v>
      </c>
      <c r="BG7" s="10">
        <v>133</v>
      </c>
      <c r="BH7" s="10">
        <v>190</v>
      </c>
      <c r="BI7" s="10"/>
      <c r="BJ7" s="10">
        <v>467</v>
      </c>
      <c r="BK7" s="10">
        <v>436</v>
      </c>
      <c r="BL7" s="10">
        <v>541</v>
      </c>
      <c r="BM7" s="10">
        <v>251</v>
      </c>
      <c r="BN7" s="10">
        <v>44</v>
      </c>
    </row>
    <row r="8" spans="2:66" ht="30" customHeight="1" x14ac:dyDescent="0.35">
      <c r="B8" s="11" t="s">
        <v>20</v>
      </c>
      <c r="C8" s="11">
        <v>2003</v>
      </c>
      <c r="D8" s="11">
        <v>984</v>
      </c>
      <c r="E8" s="11">
        <v>1009</v>
      </c>
      <c r="F8" s="11"/>
      <c r="G8" s="11">
        <v>282</v>
      </c>
      <c r="H8" s="11">
        <v>341</v>
      </c>
      <c r="I8" s="11">
        <v>340</v>
      </c>
      <c r="J8" s="11">
        <v>339</v>
      </c>
      <c r="K8" s="11">
        <v>281</v>
      </c>
      <c r="L8" s="11">
        <v>420</v>
      </c>
      <c r="M8" s="11"/>
      <c r="N8" s="11">
        <v>539</v>
      </c>
      <c r="O8" s="11">
        <v>519</v>
      </c>
      <c r="P8" s="11">
        <v>440</v>
      </c>
      <c r="Q8" s="11">
        <v>500</v>
      </c>
      <c r="R8" s="11"/>
      <c r="S8" s="11">
        <v>281</v>
      </c>
      <c r="T8" s="11">
        <v>261</v>
      </c>
      <c r="U8" s="11">
        <v>160</v>
      </c>
      <c r="V8" s="11">
        <v>180</v>
      </c>
      <c r="W8" s="11">
        <v>140</v>
      </c>
      <c r="X8" s="11">
        <v>180</v>
      </c>
      <c r="Y8" s="11">
        <v>160</v>
      </c>
      <c r="Z8" s="11">
        <v>80</v>
      </c>
      <c r="AA8" s="11">
        <v>221</v>
      </c>
      <c r="AB8" s="11">
        <v>180</v>
      </c>
      <c r="AC8" s="11">
        <v>100</v>
      </c>
      <c r="AD8" s="11">
        <v>60</v>
      </c>
      <c r="AE8" s="11"/>
      <c r="AF8" s="11">
        <v>722</v>
      </c>
      <c r="AG8" s="11">
        <v>485</v>
      </c>
      <c r="AH8" s="11">
        <v>135</v>
      </c>
      <c r="AI8" s="11">
        <v>166</v>
      </c>
      <c r="AJ8" s="11">
        <v>390</v>
      </c>
      <c r="AK8" s="11">
        <v>67</v>
      </c>
      <c r="AL8" s="11"/>
      <c r="AM8" s="11">
        <v>687</v>
      </c>
      <c r="AN8" s="11">
        <v>812</v>
      </c>
      <c r="AO8" s="11">
        <v>298</v>
      </c>
      <c r="AP8" s="11"/>
      <c r="AQ8" s="11">
        <v>640</v>
      </c>
      <c r="AR8" s="11">
        <v>579</v>
      </c>
      <c r="AS8" s="11">
        <v>137</v>
      </c>
      <c r="AT8" s="11">
        <v>39</v>
      </c>
      <c r="AU8" s="11">
        <v>274</v>
      </c>
      <c r="AV8" s="11"/>
      <c r="AW8" s="11">
        <v>356</v>
      </c>
      <c r="AX8" s="11">
        <v>695</v>
      </c>
      <c r="AY8" s="11">
        <v>166</v>
      </c>
      <c r="AZ8" s="11">
        <v>241</v>
      </c>
      <c r="BA8" s="11">
        <v>112</v>
      </c>
      <c r="BB8" s="11"/>
      <c r="BC8" s="11">
        <v>595</v>
      </c>
      <c r="BD8" s="11">
        <v>362</v>
      </c>
      <c r="BE8" s="11">
        <v>171</v>
      </c>
      <c r="BF8" s="11">
        <v>287</v>
      </c>
      <c r="BG8" s="11">
        <v>133</v>
      </c>
      <c r="BH8" s="11">
        <v>192</v>
      </c>
      <c r="BI8" s="11"/>
      <c r="BJ8" s="11">
        <v>472</v>
      </c>
      <c r="BK8" s="11">
        <v>442</v>
      </c>
      <c r="BL8" s="11">
        <v>536</v>
      </c>
      <c r="BM8" s="11">
        <v>244</v>
      </c>
      <c r="BN8" s="11">
        <v>42</v>
      </c>
    </row>
    <row r="9" spans="2:66" x14ac:dyDescent="0.35">
      <c r="B9" s="18" t="s">
        <v>171</v>
      </c>
      <c r="C9" s="17">
        <v>4.0474058269477101E-2</v>
      </c>
      <c r="D9" s="17">
        <v>4.5954154721718599E-2</v>
      </c>
      <c r="E9" s="17">
        <v>3.4578691378781702E-2</v>
      </c>
      <c r="F9" s="17"/>
      <c r="G9" s="17">
        <v>9.0298827377554194E-2</v>
      </c>
      <c r="H9" s="17">
        <v>4.1499403545091802E-2</v>
      </c>
      <c r="I9" s="17">
        <v>3.8491482938723502E-2</v>
      </c>
      <c r="J9" s="17">
        <v>3.5239016397116497E-2</v>
      </c>
      <c r="K9" s="17">
        <v>1.67839870311664E-2</v>
      </c>
      <c r="L9" s="17">
        <v>2.7863003261734999E-2</v>
      </c>
      <c r="M9" s="17"/>
      <c r="N9" s="17">
        <v>2.8117672013491302E-2</v>
      </c>
      <c r="O9" s="17">
        <v>3.9451782697170201E-2</v>
      </c>
      <c r="P9" s="17">
        <v>4.4844404338075301E-2</v>
      </c>
      <c r="Q9" s="17">
        <v>5.1414200739812503E-2</v>
      </c>
      <c r="R9" s="17"/>
      <c r="S9" s="17">
        <v>5.41328969957676E-2</v>
      </c>
      <c r="T9" s="17">
        <v>2.5726704788441399E-2</v>
      </c>
      <c r="U9" s="17">
        <v>3.6356877660857698E-2</v>
      </c>
      <c r="V9" s="17">
        <v>1.1906921546732899E-2</v>
      </c>
      <c r="W9" s="17">
        <v>4.0978213107942599E-2</v>
      </c>
      <c r="X9" s="17">
        <v>7.3500950212793806E-2</v>
      </c>
      <c r="Y9" s="17">
        <v>3.8337731322149397E-2</v>
      </c>
      <c r="Z9" s="17">
        <v>5.4537221418229399E-2</v>
      </c>
      <c r="AA9" s="17">
        <v>5.7389453019816898E-2</v>
      </c>
      <c r="AB9" s="17">
        <v>2.94742375792439E-2</v>
      </c>
      <c r="AC9" s="17">
        <v>8.6002507814971502E-3</v>
      </c>
      <c r="AD9" s="17">
        <v>4.7823200479164399E-2</v>
      </c>
      <c r="AE9" s="17"/>
      <c r="AF9" s="17">
        <v>1.8988916376336401E-2</v>
      </c>
      <c r="AG9" s="17">
        <v>2.93618967313862E-2</v>
      </c>
      <c r="AH9" s="17">
        <v>7.3848839610010403E-2</v>
      </c>
      <c r="AI9" s="17">
        <v>5.8370411634586103E-2</v>
      </c>
      <c r="AJ9" s="17">
        <v>8.1165781411310006E-2</v>
      </c>
      <c r="AK9" s="17">
        <v>0</v>
      </c>
      <c r="AL9" s="17"/>
      <c r="AM9" s="17">
        <v>2.94955245660019E-2</v>
      </c>
      <c r="AN9" s="17">
        <v>3.4373919826401901E-2</v>
      </c>
      <c r="AO9" s="17">
        <v>4.8450036316372999E-2</v>
      </c>
      <c r="AP9" s="17"/>
      <c r="AQ9" s="17">
        <v>2.27960188385311E-2</v>
      </c>
      <c r="AR9" s="17">
        <v>3.4406454328821397E-2</v>
      </c>
      <c r="AS9" s="17">
        <v>3.4723723946587202E-2</v>
      </c>
      <c r="AT9" s="17">
        <v>6.9907755470757199E-2</v>
      </c>
      <c r="AU9" s="17">
        <v>9.3259842560171502E-2</v>
      </c>
      <c r="AV9" s="17"/>
      <c r="AW9" s="17">
        <v>4.1722658776570602E-2</v>
      </c>
      <c r="AX9" s="17">
        <v>3.86284053746535E-2</v>
      </c>
      <c r="AY9" s="17">
        <v>4.1847666155082799E-2</v>
      </c>
      <c r="AZ9" s="17">
        <v>1.84843784599126E-2</v>
      </c>
      <c r="BA9" s="17">
        <v>4.49538798300839E-2</v>
      </c>
      <c r="BB9" s="17"/>
      <c r="BC9" s="17">
        <v>4.9502577685543302E-2</v>
      </c>
      <c r="BD9" s="17">
        <v>3.3336153939819001E-2</v>
      </c>
      <c r="BE9" s="17">
        <v>5.1289156076357402E-2</v>
      </c>
      <c r="BF9" s="17">
        <v>3.34565033170987E-2</v>
      </c>
      <c r="BG9" s="17">
        <v>2.9654281342765602E-2</v>
      </c>
      <c r="BH9" s="17">
        <v>2.0110692317590599E-2</v>
      </c>
      <c r="BI9" s="17"/>
      <c r="BJ9" s="17">
        <v>4.3150863845734903E-2</v>
      </c>
      <c r="BK9" s="17">
        <v>2.78257314804243E-2</v>
      </c>
      <c r="BL9" s="17">
        <v>3.7779840323847E-2</v>
      </c>
      <c r="BM9" s="17">
        <v>6.6079157409999506E-2</v>
      </c>
      <c r="BN9" s="17">
        <v>0</v>
      </c>
    </row>
    <row r="10" spans="2:66" x14ac:dyDescent="0.35">
      <c r="B10" s="18" t="s">
        <v>172</v>
      </c>
      <c r="C10" s="17">
        <v>0.126977481545134</v>
      </c>
      <c r="D10" s="17">
        <v>0.135497603185433</v>
      </c>
      <c r="E10" s="17">
        <v>0.119932867629265</v>
      </c>
      <c r="F10" s="17"/>
      <c r="G10" s="17">
        <v>0.17878234173354399</v>
      </c>
      <c r="H10" s="17">
        <v>0.185339342441696</v>
      </c>
      <c r="I10" s="17">
        <v>0.154558941956986</v>
      </c>
      <c r="J10" s="17">
        <v>0.104831249402358</v>
      </c>
      <c r="K10" s="17">
        <v>0.112656680061891</v>
      </c>
      <c r="L10" s="17">
        <v>4.9908142397274202E-2</v>
      </c>
      <c r="M10" s="17"/>
      <c r="N10" s="17">
        <v>0.12427215757928101</v>
      </c>
      <c r="O10" s="17">
        <v>0.12273056267539</v>
      </c>
      <c r="P10" s="17">
        <v>0.11445994322273299</v>
      </c>
      <c r="Q10" s="17">
        <v>0.14272273728093701</v>
      </c>
      <c r="R10" s="17"/>
      <c r="S10" s="17">
        <v>0.143844993983028</v>
      </c>
      <c r="T10" s="17">
        <v>0.11122534863738701</v>
      </c>
      <c r="U10" s="17">
        <v>0.17052597291739299</v>
      </c>
      <c r="V10" s="17">
        <v>0.121426075075748</v>
      </c>
      <c r="W10" s="17">
        <v>8.6253349018866707E-2</v>
      </c>
      <c r="X10" s="17">
        <v>0.11333650932761299</v>
      </c>
      <c r="Y10" s="17">
        <v>9.2168486728913201E-2</v>
      </c>
      <c r="Z10" s="17">
        <v>0.122677683721461</v>
      </c>
      <c r="AA10" s="17">
        <v>0.149673855437571</v>
      </c>
      <c r="AB10" s="17">
        <v>0.132260172588549</v>
      </c>
      <c r="AC10" s="17">
        <v>0.17281947930807701</v>
      </c>
      <c r="AD10" s="17">
        <v>7.56827129272159E-2</v>
      </c>
      <c r="AE10" s="17"/>
      <c r="AF10" s="17">
        <v>9.3769951420889897E-2</v>
      </c>
      <c r="AG10" s="17">
        <v>9.7395242406210697E-2</v>
      </c>
      <c r="AH10" s="17">
        <v>0.16520322151200101</v>
      </c>
      <c r="AI10" s="17">
        <v>0.144921851588247</v>
      </c>
      <c r="AJ10" s="17">
        <v>0.199044517636882</v>
      </c>
      <c r="AK10" s="17">
        <v>0.14538255284427801</v>
      </c>
      <c r="AL10" s="17"/>
      <c r="AM10" s="17">
        <v>9.9351843659113107E-2</v>
      </c>
      <c r="AN10" s="17">
        <v>0.12133618593913199</v>
      </c>
      <c r="AO10" s="17">
        <v>0.17951988848402101</v>
      </c>
      <c r="AP10" s="17"/>
      <c r="AQ10" s="17">
        <v>0.106749578321728</v>
      </c>
      <c r="AR10" s="17">
        <v>0.145141058361861</v>
      </c>
      <c r="AS10" s="17">
        <v>0.13820516739852401</v>
      </c>
      <c r="AT10" s="17">
        <v>0.101989965783537</v>
      </c>
      <c r="AU10" s="17">
        <v>0.15774360573465199</v>
      </c>
      <c r="AV10" s="17"/>
      <c r="AW10" s="17">
        <v>8.9470135587772504E-2</v>
      </c>
      <c r="AX10" s="17">
        <v>0.144707591377778</v>
      </c>
      <c r="AY10" s="17">
        <v>0.109150416697953</v>
      </c>
      <c r="AZ10" s="17">
        <v>0.112568998876645</v>
      </c>
      <c r="BA10" s="17">
        <v>9.6770657116882999E-2</v>
      </c>
      <c r="BB10" s="17"/>
      <c r="BC10" s="17">
        <v>0.14281870515616901</v>
      </c>
      <c r="BD10" s="17">
        <v>0.105633050436891</v>
      </c>
      <c r="BE10" s="17">
        <v>0.12506154650944601</v>
      </c>
      <c r="BF10" s="17">
        <v>0.130667041134995</v>
      </c>
      <c r="BG10" s="17">
        <v>0.11280565625846301</v>
      </c>
      <c r="BH10" s="17">
        <v>6.3526395580058501E-2</v>
      </c>
      <c r="BI10" s="17"/>
      <c r="BJ10" s="17">
        <v>0.14049211774774201</v>
      </c>
      <c r="BK10" s="17">
        <v>0.119518597202148</v>
      </c>
      <c r="BL10" s="17">
        <v>0.112425245292732</v>
      </c>
      <c r="BM10" s="17">
        <v>0.16136207844713199</v>
      </c>
      <c r="BN10" s="17">
        <v>0.108732376682589</v>
      </c>
    </row>
    <row r="11" spans="2:66" ht="29" x14ac:dyDescent="0.35">
      <c r="B11" s="18" t="s">
        <v>173</v>
      </c>
      <c r="C11" s="17">
        <v>0.13630541193068699</v>
      </c>
      <c r="D11" s="17">
        <v>0.13955857747765199</v>
      </c>
      <c r="E11" s="17">
        <v>0.132262757212568</v>
      </c>
      <c r="F11" s="17"/>
      <c r="G11" s="17">
        <v>0.21354258095502299</v>
      </c>
      <c r="H11" s="17">
        <v>0.18143761807890799</v>
      </c>
      <c r="I11" s="17">
        <v>0.13709215061682201</v>
      </c>
      <c r="J11" s="17">
        <v>0.114673791043462</v>
      </c>
      <c r="K11" s="17">
        <v>0.10663849061927901</v>
      </c>
      <c r="L11" s="17">
        <v>8.4456999956690204E-2</v>
      </c>
      <c r="M11" s="17"/>
      <c r="N11" s="17">
        <v>0.10810928262170499</v>
      </c>
      <c r="O11" s="17">
        <v>0.133178128502283</v>
      </c>
      <c r="P11" s="17">
        <v>0.158397185075423</v>
      </c>
      <c r="Q11" s="17">
        <v>0.15001651667836699</v>
      </c>
      <c r="R11" s="17"/>
      <c r="S11" s="17">
        <v>0.168691304291574</v>
      </c>
      <c r="T11" s="17">
        <v>0.114047416505084</v>
      </c>
      <c r="U11" s="17">
        <v>8.8888384576913101E-2</v>
      </c>
      <c r="V11" s="17">
        <v>0.13737056335008499</v>
      </c>
      <c r="W11" s="17">
        <v>0.170582818363328</v>
      </c>
      <c r="X11" s="17">
        <v>0.16338623608536401</v>
      </c>
      <c r="Y11" s="17">
        <v>0.130676111163015</v>
      </c>
      <c r="Z11" s="17">
        <v>0.13762319666520401</v>
      </c>
      <c r="AA11" s="17">
        <v>0.14833301244734501</v>
      </c>
      <c r="AB11" s="17">
        <v>8.9393554916055398E-2</v>
      </c>
      <c r="AC11" s="17">
        <v>0.11583646786258001</v>
      </c>
      <c r="AD11" s="17">
        <v>0.18727825530991801</v>
      </c>
      <c r="AE11" s="17"/>
      <c r="AF11" s="17">
        <v>0.101953898992411</v>
      </c>
      <c r="AG11" s="17">
        <v>0.16249308629663101</v>
      </c>
      <c r="AH11" s="17">
        <v>0.143923662637821</v>
      </c>
      <c r="AI11" s="17">
        <v>0.21987010941962301</v>
      </c>
      <c r="AJ11" s="17">
        <v>0.13192503987256601</v>
      </c>
      <c r="AK11" s="17">
        <v>9.9272922415580098E-2</v>
      </c>
      <c r="AL11" s="17"/>
      <c r="AM11" s="17">
        <v>0.122840299916871</v>
      </c>
      <c r="AN11" s="17">
        <v>0.120397589926062</v>
      </c>
      <c r="AO11" s="17">
        <v>0.16725267456429299</v>
      </c>
      <c r="AP11" s="17"/>
      <c r="AQ11" s="17">
        <v>0.121393103879162</v>
      </c>
      <c r="AR11" s="17">
        <v>0.146630436753584</v>
      </c>
      <c r="AS11" s="17">
        <v>8.7254488093648094E-2</v>
      </c>
      <c r="AT11" s="17">
        <v>0.21781363637585699</v>
      </c>
      <c r="AU11" s="17">
        <v>0.106675177085876</v>
      </c>
      <c r="AV11" s="17"/>
      <c r="AW11" s="17">
        <v>7.7203112970452903E-2</v>
      </c>
      <c r="AX11" s="17">
        <v>0.14407429818529499</v>
      </c>
      <c r="AY11" s="17">
        <v>0.101800799306815</v>
      </c>
      <c r="AZ11" s="17">
        <v>0.16461541112647801</v>
      </c>
      <c r="BA11" s="17">
        <v>0.20427173834297699</v>
      </c>
      <c r="BB11" s="17"/>
      <c r="BC11" s="17">
        <v>0.14514424772463599</v>
      </c>
      <c r="BD11" s="17">
        <v>0.106570752058879</v>
      </c>
      <c r="BE11" s="17">
        <v>9.85933838217595E-2</v>
      </c>
      <c r="BF11" s="17">
        <v>0.157080843904506</v>
      </c>
      <c r="BG11" s="17">
        <v>0.21131491729031401</v>
      </c>
      <c r="BH11" s="17">
        <v>0.121357215269998</v>
      </c>
      <c r="BI11" s="17"/>
      <c r="BJ11" s="17">
        <v>0.147491218469567</v>
      </c>
      <c r="BK11" s="17">
        <v>0.149122020086662</v>
      </c>
      <c r="BL11" s="17">
        <v>0.14376089631840699</v>
      </c>
      <c r="BM11" s="17">
        <v>0.13533379286062</v>
      </c>
      <c r="BN11" s="17">
        <v>9.1362587339427995E-2</v>
      </c>
    </row>
    <row r="12" spans="2:66" ht="29" x14ac:dyDescent="0.35">
      <c r="B12" s="18" t="s">
        <v>174</v>
      </c>
      <c r="C12" s="17">
        <v>0.11720875930326501</v>
      </c>
      <c r="D12" s="17">
        <v>0.115393324828355</v>
      </c>
      <c r="E12" s="17">
        <v>0.118167300703805</v>
      </c>
      <c r="F12" s="17"/>
      <c r="G12" s="17">
        <v>0.12697949485488999</v>
      </c>
      <c r="H12" s="17">
        <v>0.12564408869547</v>
      </c>
      <c r="I12" s="17">
        <v>0.13772978713006401</v>
      </c>
      <c r="J12" s="17">
        <v>0.107618429908531</v>
      </c>
      <c r="K12" s="17">
        <v>8.2285566688387601E-2</v>
      </c>
      <c r="L12" s="17">
        <v>0.118297969092675</v>
      </c>
      <c r="M12" s="17"/>
      <c r="N12" s="17">
        <v>0.13751585079722201</v>
      </c>
      <c r="O12" s="17">
        <v>0.10027467804062801</v>
      </c>
      <c r="P12" s="17">
        <v>0.116427786862444</v>
      </c>
      <c r="Q12" s="17">
        <v>0.11475463436435</v>
      </c>
      <c r="R12" s="17"/>
      <c r="S12" s="17">
        <v>0.111967983142893</v>
      </c>
      <c r="T12" s="17">
        <v>0.113516070142281</v>
      </c>
      <c r="U12" s="17">
        <v>0.122673067947156</v>
      </c>
      <c r="V12" s="17">
        <v>0.11846768999580801</v>
      </c>
      <c r="W12" s="17">
        <v>0.14047446519811699</v>
      </c>
      <c r="X12" s="17">
        <v>0.10867912627611501</v>
      </c>
      <c r="Y12" s="17">
        <v>0.11512888044754099</v>
      </c>
      <c r="Z12" s="17">
        <v>0.105521972290002</v>
      </c>
      <c r="AA12" s="17">
        <v>0.116251855352091</v>
      </c>
      <c r="AB12" s="17">
        <v>0.121100256575968</v>
      </c>
      <c r="AC12" s="17">
        <v>0.136006982284536</v>
      </c>
      <c r="AD12" s="17">
        <v>9.2421877671413799E-2</v>
      </c>
      <c r="AE12" s="17"/>
      <c r="AF12" s="17">
        <v>0.108676944508709</v>
      </c>
      <c r="AG12" s="17">
        <v>0.13361053180249</v>
      </c>
      <c r="AH12" s="17">
        <v>0.117824839973645</v>
      </c>
      <c r="AI12" s="17">
        <v>0.103832898192512</v>
      </c>
      <c r="AJ12" s="17">
        <v>0.116973482022119</v>
      </c>
      <c r="AK12" s="17">
        <v>0.13376148710291699</v>
      </c>
      <c r="AL12" s="17"/>
      <c r="AM12" s="17">
        <v>0.12289584199805199</v>
      </c>
      <c r="AN12" s="17">
        <v>0.11781617285396299</v>
      </c>
      <c r="AO12" s="17">
        <v>9.2624817748606203E-2</v>
      </c>
      <c r="AP12" s="17"/>
      <c r="AQ12" s="17">
        <v>0.122516289736917</v>
      </c>
      <c r="AR12" s="17">
        <v>0.127184386661093</v>
      </c>
      <c r="AS12" s="17">
        <v>6.4484942160997996E-2</v>
      </c>
      <c r="AT12" s="17">
        <v>4.8538497246431E-2</v>
      </c>
      <c r="AU12" s="17">
        <v>0.123983839410526</v>
      </c>
      <c r="AV12" s="17"/>
      <c r="AW12" s="17">
        <v>0.127040247912238</v>
      </c>
      <c r="AX12" s="17">
        <v>0.114451150578601</v>
      </c>
      <c r="AY12" s="17">
        <v>4.9570246386374001E-2</v>
      </c>
      <c r="AZ12" s="17">
        <v>0.10768433128106</v>
      </c>
      <c r="BA12" s="17">
        <v>9.8644558667973697E-2</v>
      </c>
      <c r="BB12" s="17"/>
      <c r="BC12" s="17">
        <v>0.120652048079098</v>
      </c>
      <c r="BD12" s="17">
        <v>0.139016863903906</v>
      </c>
      <c r="BE12" s="17">
        <v>6.2329127324632798E-2</v>
      </c>
      <c r="BF12" s="17">
        <v>0.117023120658114</v>
      </c>
      <c r="BG12" s="17">
        <v>0.10513273756526099</v>
      </c>
      <c r="BH12" s="17">
        <v>8.0485968507592695E-2</v>
      </c>
      <c r="BI12" s="17"/>
      <c r="BJ12" s="17">
        <v>0.104419527347347</v>
      </c>
      <c r="BK12" s="17">
        <v>0.11864749293360501</v>
      </c>
      <c r="BL12" s="17">
        <v>0.123794175380719</v>
      </c>
      <c r="BM12" s="17">
        <v>0.120555831192458</v>
      </c>
      <c r="BN12" s="17">
        <v>7.2954468323897598E-2</v>
      </c>
    </row>
    <row r="13" spans="2:66" ht="29" x14ac:dyDescent="0.35">
      <c r="B13" s="18" t="s">
        <v>175</v>
      </c>
      <c r="C13" s="17">
        <v>0.117372296149285</v>
      </c>
      <c r="D13" s="17">
        <v>0.12244044082658501</v>
      </c>
      <c r="E13" s="17">
        <v>0.112658775099679</v>
      </c>
      <c r="F13" s="17"/>
      <c r="G13" s="17">
        <v>0.10724507836199999</v>
      </c>
      <c r="H13" s="17">
        <v>0.133451112626011</v>
      </c>
      <c r="I13" s="17">
        <v>0.14062632077706599</v>
      </c>
      <c r="J13" s="17">
        <v>0.122364265239416</v>
      </c>
      <c r="K13" s="17">
        <v>0.11932130590796999</v>
      </c>
      <c r="L13" s="17">
        <v>8.6946553309577096E-2</v>
      </c>
      <c r="M13" s="17"/>
      <c r="N13" s="17">
        <v>0.13188233601236199</v>
      </c>
      <c r="O13" s="17">
        <v>0.123133197736741</v>
      </c>
      <c r="P13" s="17">
        <v>0.124137596504223</v>
      </c>
      <c r="Q13" s="17">
        <v>9.0970915978256905E-2</v>
      </c>
      <c r="R13" s="17"/>
      <c r="S13" s="17">
        <v>0.12100588797449199</v>
      </c>
      <c r="T13" s="17">
        <v>0.134545903317698</v>
      </c>
      <c r="U13" s="17">
        <v>7.2657913870153398E-2</v>
      </c>
      <c r="V13" s="17">
        <v>0.12670178562454201</v>
      </c>
      <c r="W13" s="17">
        <v>0.11914818547426199</v>
      </c>
      <c r="X13" s="17">
        <v>0.108035897587219</v>
      </c>
      <c r="Y13" s="17">
        <v>0.145578460293355</v>
      </c>
      <c r="Z13" s="17">
        <v>0.11521149813789699</v>
      </c>
      <c r="AA13" s="17">
        <v>0.109178365252176</v>
      </c>
      <c r="AB13" s="17">
        <v>0.123740815670921</v>
      </c>
      <c r="AC13" s="17">
        <v>0.102145175546974</v>
      </c>
      <c r="AD13" s="17">
        <v>0.104908985802053</v>
      </c>
      <c r="AE13" s="17"/>
      <c r="AF13" s="17">
        <v>0.11923420868781801</v>
      </c>
      <c r="AG13" s="17">
        <v>0.139525345447954</v>
      </c>
      <c r="AH13" s="17">
        <v>5.84778266316104E-2</v>
      </c>
      <c r="AI13" s="17">
        <v>9.08155550291629E-2</v>
      </c>
      <c r="AJ13" s="17">
        <v>0.12007279417636101</v>
      </c>
      <c r="AK13" s="17">
        <v>0.145166289943921</v>
      </c>
      <c r="AL13" s="17"/>
      <c r="AM13" s="17">
        <v>0.118513531263787</v>
      </c>
      <c r="AN13" s="17">
        <v>0.120640549225217</v>
      </c>
      <c r="AO13" s="17">
        <v>0.110868617730256</v>
      </c>
      <c r="AP13" s="17"/>
      <c r="AQ13" s="17">
        <v>0.11565351799257</v>
      </c>
      <c r="AR13" s="17">
        <v>0.114874508028479</v>
      </c>
      <c r="AS13" s="17">
        <v>0.14920618780293499</v>
      </c>
      <c r="AT13" s="17">
        <v>0.12378507647098599</v>
      </c>
      <c r="AU13" s="17">
        <v>0.104357487987723</v>
      </c>
      <c r="AV13" s="17"/>
      <c r="AW13" s="17">
        <v>0.11089333044196401</v>
      </c>
      <c r="AX13" s="17">
        <v>0.107618806293967</v>
      </c>
      <c r="AY13" s="17">
        <v>0.166277942206567</v>
      </c>
      <c r="AZ13" s="17">
        <v>0.149409451689093</v>
      </c>
      <c r="BA13" s="17">
        <v>0.136688614559272</v>
      </c>
      <c r="BB13" s="17"/>
      <c r="BC13" s="17">
        <v>0.108704768764441</v>
      </c>
      <c r="BD13" s="17">
        <v>0.11627450744378701</v>
      </c>
      <c r="BE13" s="17">
        <v>0.15752791665874499</v>
      </c>
      <c r="BF13" s="17">
        <v>0.10400582441586401</v>
      </c>
      <c r="BG13" s="17">
        <v>0.127322245048858</v>
      </c>
      <c r="BH13" s="17">
        <v>0.15700377226065601</v>
      </c>
      <c r="BI13" s="17"/>
      <c r="BJ13" s="17">
        <v>8.2394703465276706E-2</v>
      </c>
      <c r="BK13" s="17">
        <v>0.123628001713911</v>
      </c>
      <c r="BL13" s="17">
        <v>0.136946442652704</v>
      </c>
      <c r="BM13" s="17">
        <v>0.13496880147856199</v>
      </c>
      <c r="BN13" s="17">
        <v>0.116449649035248</v>
      </c>
    </row>
    <row r="14" spans="2:66" ht="29" x14ac:dyDescent="0.35">
      <c r="B14" s="18" t="s">
        <v>176</v>
      </c>
      <c r="C14" s="17">
        <v>7.1531961452199103E-2</v>
      </c>
      <c r="D14" s="17">
        <v>8.1096995375047901E-2</v>
      </c>
      <c r="E14" s="17">
        <v>6.19813251711646E-2</v>
      </c>
      <c r="F14" s="17"/>
      <c r="G14" s="17">
        <v>8.0189676568663201E-2</v>
      </c>
      <c r="H14" s="17">
        <v>2.98176693363091E-2</v>
      </c>
      <c r="I14" s="17">
        <v>9.3255916951309401E-2</v>
      </c>
      <c r="J14" s="17">
        <v>8.5594206033815401E-2</v>
      </c>
      <c r="K14" s="17">
        <v>5.5242258307908E-2</v>
      </c>
      <c r="L14" s="17">
        <v>8.1547867931467802E-2</v>
      </c>
      <c r="M14" s="17"/>
      <c r="N14" s="17">
        <v>8.4161555005957303E-2</v>
      </c>
      <c r="O14" s="17">
        <v>7.1000051310582596E-2</v>
      </c>
      <c r="P14" s="17">
        <v>7.8002311021218698E-2</v>
      </c>
      <c r="Q14" s="17">
        <v>5.3490794322030702E-2</v>
      </c>
      <c r="R14" s="17"/>
      <c r="S14" s="17">
        <v>7.5972410993099204E-2</v>
      </c>
      <c r="T14" s="17">
        <v>9.7654244423345804E-2</v>
      </c>
      <c r="U14" s="17">
        <v>0.10983647747299601</v>
      </c>
      <c r="V14" s="17">
        <v>6.6299542788914395E-2</v>
      </c>
      <c r="W14" s="17">
        <v>2.7553383917122899E-2</v>
      </c>
      <c r="X14" s="17">
        <v>7.9562949267700106E-2</v>
      </c>
      <c r="Y14" s="17">
        <v>4.9042010164540802E-2</v>
      </c>
      <c r="Z14" s="17">
        <v>7.9803201836847207E-2</v>
      </c>
      <c r="AA14" s="17">
        <v>8.6421428292165398E-2</v>
      </c>
      <c r="AB14" s="17">
        <v>4.3286578509799098E-2</v>
      </c>
      <c r="AC14" s="17">
        <v>5.7076742513027003E-2</v>
      </c>
      <c r="AD14" s="17">
        <v>3.2055295829066903E-2</v>
      </c>
      <c r="AE14" s="17"/>
      <c r="AF14" s="17">
        <v>8.4543490808695998E-2</v>
      </c>
      <c r="AG14" s="17">
        <v>9.4081643992264694E-2</v>
      </c>
      <c r="AH14" s="17">
        <v>5.8245680761114298E-2</v>
      </c>
      <c r="AI14" s="17">
        <v>2.7810144561485999E-2</v>
      </c>
      <c r="AJ14" s="17">
        <v>4.87225019098705E-2</v>
      </c>
      <c r="AK14" s="17">
        <v>1.6370233325998001E-2</v>
      </c>
      <c r="AL14" s="17"/>
      <c r="AM14" s="17">
        <v>8.8558430249506395E-2</v>
      </c>
      <c r="AN14" s="17">
        <v>7.5467844977832793E-2</v>
      </c>
      <c r="AO14" s="17">
        <v>3.20675930151436E-2</v>
      </c>
      <c r="AP14" s="17"/>
      <c r="AQ14" s="17">
        <v>8.9250682837299394E-2</v>
      </c>
      <c r="AR14" s="17">
        <v>7.5093923613351196E-2</v>
      </c>
      <c r="AS14" s="17">
        <v>8.3264917148463999E-2</v>
      </c>
      <c r="AT14" s="17">
        <v>5.0743238932475503E-2</v>
      </c>
      <c r="AU14" s="17">
        <v>3.4019856325692398E-2</v>
      </c>
      <c r="AV14" s="17"/>
      <c r="AW14" s="17">
        <v>9.37593273863747E-2</v>
      </c>
      <c r="AX14" s="17">
        <v>7.6862548770082806E-2</v>
      </c>
      <c r="AY14" s="17">
        <v>8.7312602700034894E-2</v>
      </c>
      <c r="AZ14" s="17">
        <v>8.4433081371583896E-2</v>
      </c>
      <c r="BA14" s="17">
        <v>6.4253104149054593E-2</v>
      </c>
      <c r="BB14" s="17"/>
      <c r="BC14" s="17">
        <v>7.2955572885442202E-2</v>
      </c>
      <c r="BD14" s="17">
        <v>9.5564367727316496E-2</v>
      </c>
      <c r="BE14" s="17">
        <v>8.1519205341071599E-2</v>
      </c>
      <c r="BF14" s="17">
        <v>6.5393366296800703E-2</v>
      </c>
      <c r="BG14" s="17">
        <v>8.5184134103354403E-2</v>
      </c>
      <c r="BH14" s="17">
        <v>7.6604222247003098E-2</v>
      </c>
      <c r="BI14" s="17"/>
      <c r="BJ14" s="17">
        <v>8.1730747354033906E-2</v>
      </c>
      <c r="BK14" s="17">
        <v>6.1914914350095801E-2</v>
      </c>
      <c r="BL14" s="17">
        <v>8.2836458521794804E-2</v>
      </c>
      <c r="BM14" s="17">
        <v>5.9398455445603703E-2</v>
      </c>
      <c r="BN14" s="17">
        <v>0.12044459134591499</v>
      </c>
    </row>
    <row r="15" spans="2:66" ht="29" x14ac:dyDescent="0.35">
      <c r="B15" s="18" t="s">
        <v>177</v>
      </c>
      <c r="C15" s="17">
        <v>6.4272355535678394E-2</v>
      </c>
      <c r="D15" s="17">
        <v>5.3504583233944303E-2</v>
      </c>
      <c r="E15" s="17">
        <v>7.5400881530679295E-2</v>
      </c>
      <c r="F15" s="17"/>
      <c r="G15" s="17">
        <v>4.1989010460189199E-2</v>
      </c>
      <c r="H15" s="17">
        <v>6.4344431857824402E-2</v>
      </c>
      <c r="I15" s="17">
        <v>4.7937619237887502E-2</v>
      </c>
      <c r="J15" s="17">
        <v>6.8923983332133107E-2</v>
      </c>
      <c r="K15" s="17">
        <v>6.2703775388324404E-2</v>
      </c>
      <c r="L15" s="17">
        <v>8.9708700765461905E-2</v>
      </c>
      <c r="M15" s="17"/>
      <c r="N15" s="17">
        <v>8.4837269233872803E-2</v>
      </c>
      <c r="O15" s="17">
        <v>6.8995208275043504E-2</v>
      </c>
      <c r="P15" s="17">
        <v>5.3726288329075E-2</v>
      </c>
      <c r="Q15" s="17">
        <v>4.7124320122731697E-2</v>
      </c>
      <c r="R15" s="17"/>
      <c r="S15" s="17">
        <v>5.6092286409355097E-2</v>
      </c>
      <c r="T15" s="17">
        <v>8.8555114109049995E-2</v>
      </c>
      <c r="U15" s="17">
        <v>6.3805262848088906E-2</v>
      </c>
      <c r="V15" s="17">
        <v>7.0787188152149697E-2</v>
      </c>
      <c r="W15" s="17">
        <v>7.0986154745350194E-2</v>
      </c>
      <c r="X15" s="17">
        <v>3.9870421642890702E-2</v>
      </c>
      <c r="Y15" s="17">
        <v>3.5741573741719698E-2</v>
      </c>
      <c r="Z15" s="17">
        <v>6.06966331031897E-2</v>
      </c>
      <c r="AA15" s="17">
        <v>4.4890478743027401E-2</v>
      </c>
      <c r="AB15" s="17">
        <v>8.5987269794237001E-2</v>
      </c>
      <c r="AC15" s="17">
        <v>9.3650171604923699E-2</v>
      </c>
      <c r="AD15" s="17">
        <v>7.4357557552974296E-2</v>
      </c>
      <c r="AE15" s="17"/>
      <c r="AF15" s="17">
        <v>8.4604116554651193E-2</v>
      </c>
      <c r="AG15" s="17">
        <v>6.4534732707125397E-2</v>
      </c>
      <c r="AH15" s="17">
        <v>3.9203914444737899E-2</v>
      </c>
      <c r="AI15" s="17">
        <v>4.8299292068450399E-2</v>
      </c>
      <c r="AJ15" s="17">
        <v>4.5489345134775497E-2</v>
      </c>
      <c r="AK15" s="17">
        <v>6.6308134425705698E-2</v>
      </c>
      <c r="AL15" s="17"/>
      <c r="AM15" s="17">
        <v>5.6573554641399702E-2</v>
      </c>
      <c r="AN15" s="17">
        <v>7.6262671908884999E-2</v>
      </c>
      <c r="AO15" s="17">
        <v>6.5997748091071798E-2</v>
      </c>
      <c r="AP15" s="17"/>
      <c r="AQ15" s="17">
        <v>5.2191202864634703E-2</v>
      </c>
      <c r="AR15" s="17">
        <v>6.6235170017561906E-2</v>
      </c>
      <c r="AS15" s="17">
        <v>0.12652141299311501</v>
      </c>
      <c r="AT15" s="17">
        <v>0</v>
      </c>
      <c r="AU15" s="17">
        <v>5.0791663514872201E-2</v>
      </c>
      <c r="AV15" s="17"/>
      <c r="AW15" s="17">
        <v>7.1843771269406095E-2</v>
      </c>
      <c r="AX15" s="17">
        <v>7.1461054373071306E-2</v>
      </c>
      <c r="AY15" s="17">
        <v>9.7126858622936699E-2</v>
      </c>
      <c r="AZ15" s="17">
        <v>3.6812047673411702E-2</v>
      </c>
      <c r="BA15" s="17">
        <v>4.4770855304352E-2</v>
      </c>
      <c r="BB15" s="17"/>
      <c r="BC15" s="17">
        <v>7.9626085921334105E-2</v>
      </c>
      <c r="BD15" s="17">
        <v>6.5344000299822805E-2</v>
      </c>
      <c r="BE15" s="17">
        <v>9.6056177641408905E-2</v>
      </c>
      <c r="BF15" s="17">
        <v>4.0990716734611701E-2</v>
      </c>
      <c r="BG15" s="17">
        <v>4.5888323804174597E-2</v>
      </c>
      <c r="BH15" s="17">
        <v>4.7555384485540503E-2</v>
      </c>
      <c r="BI15" s="17"/>
      <c r="BJ15" s="17">
        <v>3.95227937599801E-2</v>
      </c>
      <c r="BK15" s="17">
        <v>6.4278416371199298E-2</v>
      </c>
      <c r="BL15" s="17">
        <v>7.2366095510500994E-2</v>
      </c>
      <c r="BM15" s="17">
        <v>6.10427684937314E-2</v>
      </c>
      <c r="BN15" s="17">
        <v>0.19457985369825301</v>
      </c>
    </row>
    <row r="16" spans="2:66" x14ac:dyDescent="0.35">
      <c r="B16" s="18" t="s">
        <v>178</v>
      </c>
      <c r="C16" s="17">
        <v>0.10668942107634299</v>
      </c>
      <c r="D16" s="17">
        <v>9.3329845707724901E-2</v>
      </c>
      <c r="E16" s="17">
        <v>0.11989614720585701</v>
      </c>
      <c r="F16" s="17"/>
      <c r="G16" s="17">
        <v>5.05208290804742E-2</v>
      </c>
      <c r="H16" s="17">
        <v>7.4236791964301704E-2</v>
      </c>
      <c r="I16" s="17">
        <v>7.6530667463006102E-2</v>
      </c>
      <c r="J16" s="17">
        <v>0.10935763136531799</v>
      </c>
      <c r="K16" s="17">
        <v>0.12834451756083101</v>
      </c>
      <c r="L16" s="17">
        <v>0.17855413621837901</v>
      </c>
      <c r="M16" s="17"/>
      <c r="N16" s="17">
        <v>0.152664973670949</v>
      </c>
      <c r="O16" s="17">
        <v>0.11318060204230899</v>
      </c>
      <c r="P16" s="17">
        <v>9.17131524346598E-2</v>
      </c>
      <c r="Q16" s="17">
        <v>6.4635940152130394E-2</v>
      </c>
      <c r="R16" s="17"/>
      <c r="S16" s="17">
        <v>9.0055284879666506E-2</v>
      </c>
      <c r="T16" s="17">
        <v>8.9269575357271799E-2</v>
      </c>
      <c r="U16" s="17">
        <v>0.109160412339146</v>
      </c>
      <c r="V16" s="17">
        <v>7.1375761953157202E-2</v>
      </c>
      <c r="W16" s="17">
        <v>0.11481352851170901</v>
      </c>
      <c r="X16" s="17">
        <v>8.5541345381931505E-2</v>
      </c>
      <c r="Y16" s="17">
        <v>0.14582814565962299</v>
      </c>
      <c r="Z16" s="17">
        <v>0.10220560290776599</v>
      </c>
      <c r="AA16" s="17">
        <v>9.6545322712820195E-2</v>
      </c>
      <c r="AB16" s="17">
        <v>0.161290209404436</v>
      </c>
      <c r="AC16" s="17">
        <v>0.121036237604891</v>
      </c>
      <c r="AD16" s="17">
        <v>0.155524700132358</v>
      </c>
      <c r="AE16" s="17"/>
      <c r="AF16" s="17">
        <v>0.15018018091671601</v>
      </c>
      <c r="AG16" s="17">
        <v>0.113683330563214</v>
      </c>
      <c r="AH16" s="17">
        <v>5.3379152572641503E-2</v>
      </c>
      <c r="AI16" s="17">
        <v>7.3807235581620501E-2</v>
      </c>
      <c r="AJ16" s="17">
        <v>6.6247539127687299E-2</v>
      </c>
      <c r="AK16" s="17">
        <v>7.3292348195201099E-2</v>
      </c>
      <c r="AL16" s="17"/>
      <c r="AM16" s="17">
        <v>0.12303925638700999</v>
      </c>
      <c r="AN16" s="17">
        <v>0.11747547750243</v>
      </c>
      <c r="AO16" s="17">
        <v>7.8121788872858297E-2</v>
      </c>
      <c r="AP16" s="17"/>
      <c r="AQ16" s="17">
        <v>0.12916040491404601</v>
      </c>
      <c r="AR16" s="17">
        <v>0.106044902306272</v>
      </c>
      <c r="AS16" s="17">
        <v>0.130811839284045</v>
      </c>
      <c r="AT16" s="17">
        <v>0.12913685736014099</v>
      </c>
      <c r="AU16" s="17">
        <v>7.2565325530109206E-2</v>
      </c>
      <c r="AV16" s="17"/>
      <c r="AW16" s="17">
        <v>0.13841271836140501</v>
      </c>
      <c r="AX16" s="17">
        <v>0.114024406912346</v>
      </c>
      <c r="AY16" s="17">
        <v>0.127060832573925</v>
      </c>
      <c r="AZ16" s="17">
        <v>9.1444035401510207E-2</v>
      </c>
      <c r="BA16" s="17">
        <v>8.1469687079797001E-2</v>
      </c>
      <c r="BB16" s="17"/>
      <c r="BC16" s="17">
        <v>0.10405609151456099</v>
      </c>
      <c r="BD16" s="17">
        <v>0.13506412950991001</v>
      </c>
      <c r="BE16" s="17">
        <v>0.132339803520165</v>
      </c>
      <c r="BF16" s="17">
        <v>0.101591315219119</v>
      </c>
      <c r="BG16" s="17">
        <v>5.8332054801691499E-2</v>
      </c>
      <c r="BH16" s="17">
        <v>9.4760717226913496E-2</v>
      </c>
      <c r="BI16" s="17"/>
      <c r="BJ16" s="17">
        <v>9.4224805260708394E-2</v>
      </c>
      <c r="BK16" s="17">
        <v>9.4767689368235E-2</v>
      </c>
      <c r="BL16" s="17">
        <v>0.119552785563406</v>
      </c>
      <c r="BM16" s="17">
        <v>0.101636831434731</v>
      </c>
      <c r="BN16" s="17">
        <v>0.18061012216295899</v>
      </c>
    </row>
    <row r="17" spans="2:66" x14ac:dyDescent="0.35">
      <c r="B17" s="18" t="s">
        <v>87</v>
      </c>
      <c r="C17" s="19">
        <v>0.219168254737931</v>
      </c>
      <c r="D17" s="19">
        <v>0.21322447464354</v>
      </c>
      <c r="E17" s="19">
        <v>0.22512125406820099</v>
      </c>
      <c r="F17" s="19"/>
      <c r="G17" s="19">
        <v>0.110452160607662</v>
      </c>
      <c r="H17" s="19">
        <v>0.16422954145438801</v>
      </c>
      <c r="I17" s="19">
        <v>0.173777112928136</v>
      </c>
      <c r="J17" s="19">
        <v>0.25139742727785003</v>
      </c>
      <c r="K17" s="19">
        <v>0.31602341843424298</v>
      </c>
      <c r="L17" s="19">
        <v>0.282716627066739</v>
      </c>
      <c r="M17" s="19"/>
      <c r="N17" s="19">
        <v>0.148438903065161</v>
      </c>
      <c r="O17" s="19">
        <v>0.22805578871985199</v>
      </c>
      <c r="P17" s="19">
        <v>0.218291332212147</v>
      </c>
      <c r="Q17" s="19">
        <v>0.28486994036138302</v>
      </c>
      <c r="R17" s="19"/>
      <c r="S17" s="19">
        <v>0.17823695133012499</v>
      </c>
      <c r="T17" s="19">
        <v>0.22545962271944101</v>
      </c>
      <c r="U17" s="19">
        <v>0.22609563036729599</v>
      </c>
      <c r="V17" s="19">
        <v>0.275664471512863</v>
      </c>
      <c r="W17" s="19">
        <v>0.22920990166330199</v>
      </c>
      <c r="X17" s="19">
        <v>0.22808656421837301</v>
      </c>
      <c r="Y17" s="19">
        <v>0.24749860047914299</v>
      </c>
      <c r="Z17" s="19">
        <v>0.22172298991940401</v>
      </c>
      <c r="AA17" s="19">
        <v>0.19131622874298601</v>
      </c>
      <c r="AB17" s="19">
        <v>0.21346690496079099</v>
      </c>
      <c r="AC17" s="19">
        <v>0.19282849249349401</v>
      </c>
      <c r="AD17" s="19">
        <v>0.22994741429583601</v>
      </c>
      <c r="AE17" s="19"/>
      <c r="AF17" s="19">
        <v>0.23804829173377301</v>
      </c>
      <c r="AG17" s="19">
        <v>0.16531419005272399</v>
      </c>
      <c r="AH17" s="19">
        <v>0.28989286185641799</v>
      </c>
      <c r="AI17" s="19">
        <v>0.23227250192431201</v>
      </c>
      <c r="AJ17" s="19">
        <v>0.19035899870842801</v>
      </c>
      <c r="AK17" s="19">
        <v>0.32044603174639902</v>
      </c>
      <c r="AL17" s="19"/>
      <c r="AM17" s="19">
        <v>0.23873171731825901</v>
      </c>
      <c r="AN17" s="19">
        <v>0.21622958784007701</v>
      </c>
      <c r="AO17" s="19">
        <v>0.225096835177377</v>
      </c>
      <c r="AP17" s="19"/>
      <c r="AQ17" s="19">
        <v>0.240289200615113</v>
      </c>
      <c r="AR17" s="19">
        <v>0.184389159928976</v>
      </c>
      <c r="AS17" s="19">
        <v>0.185527321171683</v>
      </c>
      <c r="AT17" s="19">
        <v>0.25808497235981498</v>
      </c>
      <c r="AU17" s="19">
        <v>0.25660320185037699</v>
      </c>
      <c r="AV17" s="19"/>
      <c r="AW17" s="19">
        <v>0.24965469729381701</v>
      </c>
      <c r="AX17" s="19">
        <v>0.18817173813420601</v>
      </c>
      <c r="AY17" s="19">
        <v>0.21985263535031199</v>
      </c>
      <c r="AZ17" s="19">
        <v>0.23454826412030599</v>
      </c>
      <c r="BA17" s="19">
        <v>0.22817690494960699</v>
      </c>
      <c r="BB17" s="19"/>
      <c r="BC17" s="19">
        <v>0.176539902268776</v>
      </c>
      <c r="BD17" s="19">
        <v>0.20319617467966999</v>
      </c>
      <c r="BE17" s="19">
        <v>0.195283683106413</v>
      </c>
      <c r="BF17" s="19">
        <v>0.24979126831889101</v>
      </c>
      <c r="BG17" s="19">
        <v>0.224365649785117</v>
      </c>
      <c r="BH17" s="19">
        <v>0.33859563210464799</v>
      </c>
      <c r="BI17" s="19"/>
      <c r="BJ17" s="19">
        <v>0.26657322274960998</v>
      </c>
      <c r="BK17" s="19">
        <v>0.24029713649372</v>
      </c>
      <c r="BL17" s="19">
        <v>0.17053806043588901</v>
      </c>
      <c r="BM17" s="19">
        <v>0.15962228323716199</v>
      </c>
      <c r="BN17" s="19">
        <v>0.11486635141171</v>
      </c>
    </row>
    <row r="18" spans="2:66" x14ac:dyDescent="0.35">
      <c r="B18" s="16"/>
    </row>
    <row r="19" spans="2:66" x14ac:dyDescent="0.35">
      <c r="B19" t="s">
        <v>92</v>
      </c>
    </row>
    <row r="20" spans="2:66" x14ac:dyDescent="0.35">
      <c r="B20" t="s">
        <v>93</v>
      </c>
    </row>
    <row r="22" spans="2:66" x14ac:dyDescent="0.35">
      <c r="B22" s="8" t="str">
        <f>HYPERLINK("#'Contents'!A1", "Return to Contents")</f>
        <v>Return to Contents</v>
      </c>
    </row>
  </sheetData>
  <mergeCells count="11">
    <mergeCell ref="BJ5:BN5"/>
    <mergeCell ref="D5:E5"/>
    <mergeCell ref="G5:L5"/>
    <mergeCell ref="N5:Q5"/>
    <mergeCell ref="S5:AD5"/>
    <mergeCell ref="AF5:AK5"/>
    <mergeCell ref="D2:BF2"/>
    <mergeCell ref="AM5:AO5"/>
    <mergeCell ref="AQ5:AU5"/>
    <mergeCell ref="AW5:BA5"/>
    <mergeCell ref="BC5:B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2024-09-25T16:52:51Z</dcterms:created>
  <dcterms:modified xsi:type="dcterms:W3CDTF">2024-11-26T13:31:17Z</dcterms:modified>
</cp:coreProperties>
</file>